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040"/>
  </bookViews>
  <sheets>
    <sheet name="EQUIPAMENTOS" sheetId="1" r:id="rId1"/>
    <sheet name="BDI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4" l="1"/>
  <c r="F22" i="1" l="1"/>
  <c r="E24" i="1" s="1"/>
  <c r="E16" i="1"/>
  <c r="E14" i="1"/>
  <c r="E12" i="1"/>
  <c r="E10" i="1"/>
  <c r="D8" i="1"/>
  <c r="D10" i="1" s="1"/>
  <c r="D12" i="1" s="1"/>
  <c r="D14" i="1" s="1"/>
  <c r="D16" i="1" s="1"/>
  <c r="E8" i="1"/>
  <c r="E6" i="1"/>
  <c r="D6" i="1"/>
  <c r="F24" i="1" l="1"/>
  <c r="F9" i="1"/>
  <c r="F5" i="1"/>
  <c r="F15" i="1"/>
  <c r="F13" i="1"/>
  <c r="F11" i="1"/>
  <c r="F7" i="1"/>
  <c r="C17" i="1" l="1"/>
  <c r="F27" i="1" l="1"/>
  <c r="F28" i="1"/>
  <c r="F29" i="1" l="1"/>
  <c r="F30" i="1" s="1"/>
</calcChain>
</file>

<file path=xl/sharedStrings.xml><?xml version="1.0" encoding="utf-8"?>
<sst xmlns="http://schemas.openxmlformats.org/spreadsheetml/2006/main" count="110" uniqueCount="73">
  <si>
    <t xml:space="preserve">Descriminação </t>
  </si>
  <si>
    <t>Unidade</t>
  </si>
  <si>
    <t>Quantidade</t>
  </si>
  <si>
    <t>Custo Unitário</t>
  </si>
  <si>
    <t>Subtotal</t>
  </si>
  <si>
    <t>und.</t>
  </si>
  <si>
    <t>Quilometragem percorrida mensalmente</t>
  </si>
  <si>
    <t>Km</t>
  </si>
  <si>
    <t>Km/l</t>
  </si>
  <si>
    <t xml:space="preserve">Custo mensal com óleo diesel </t>
  </si>
  <si>
    <t>Custo deArla 32 / Km rodado</t>
  </si>
  <si>
    <t>Custo mensal com Arla 32</t>
  </si>
  <si>
    <t>Custo de óleo do motor /1.000 Km rodados</t>
  </si>
  <si>
    <t>l/1.000Km</t>
  </si>
  <si>
    <t>Custo mensal com óleo do motor</t>
  </si>
  <si>
    <t>Custo de óleo de transmissão /1.000 Km rodados</t>
  </si>
  <si>
    <t>Custo de óleo hidráulico /1.000 Km rodados</t>
  </si>
  <si>
    <t>Custo mensal com óleo de transmissão</t>
  </si>
  <si>
    <t>Custo mensal com óleo hidráulico</t>
  </si>
  <si>
    <t>Custo da graxa /1.000 Km rodados</t>
  </si>
  <si>
    <t>Custo mensal da graxa</t>
  </si>
  <si>
    <t>Custo do jogo de peneus 275/80 R22,5</t>
  </si>
  <si>
    <t>Quilometragem útil</t>
  </si>
  <si>
    <t>CUSTOS INDIVIDUAIS RESUMIDOS</t>
  </si>
  <si>
    <t>ESTADO DA PARAIBA</t>
  </si>
  <si>
    <t>PREFEITURA MUNICIPAL DE SANTA LUZIA</t>
  </si>
  <si>
    <t>COMPOSIÇÃO BDI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</si>
  <si>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</si>
  <si>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</si>
  <si>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</si>
  <si>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</si>
  <si>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</si>
  <si>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</si>
  <si>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</si>
  <si>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</si>
  <si>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</si>
  <si>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1ºQ</t>
  </si>
  <si>
    <t>Médio</t>
  </si>
  <si>
    <t>3º Q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</si>
  <si>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</si>
  <si>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</si>
  <si>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</si>
  <si>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</si>
  <si>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</si>
  <si>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</si>
  <si>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</t>
  </si>
  <si>
    <t>Conforme Legislação Específica</t>
  </si>
  <si>
    <t>Observações</t>
  </si>
  <si>
    <t>VALORES DE BDI POR TIPO DE OBRA</t>
  </si>
  <si>
    <t>1) Preencher apenas a coluna % Informado (Coluna B)</t>
  </si>
  <si>
    <t>Tipo de Obra</t>
  </si>
  <si>
    <t>2) Os Tributos normalmente aplicáveis são: PIS (O,65%), COFINS (3,00%) e ISS (variável até 2,00% conforme o município) e CPRB (4,50%).</t>
  </si>
  <si>
    <t>3) O cálculo do BDI se baseia na fórmula abaixo utilizada pelo Acórdão 2622/13 do TCU, conforme CE GEPAD 354/2013 de 17/10/2013.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</si>
  <si>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</si>
  <si>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</si>
  <si>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</si>
  <si>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</si>
  <si>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</si>
  <si>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</si>
  <si>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</si>
  <si>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</si>
  <si>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OS VALORES % INFORMADO ENQUADRAM-SE NOS LIMITES DO ACÓRDÃO 2622/2013-TCU-PLENÁRIO</t>
  </si>
  <si>
    <t>OS VALORES % INFORMADO DE AC,DF E L ESTÃO NOS VALORES MÁXIMOS DOS LIMITES DO ACÓRDÃO 2622/2013-TCU-PLENÁRIO</t>
  </si>
  <si>
    <t>OS VALORES % INFORMADO DE S+G E R FORAM CONSIDERADOS ZERADOS OU SEJA, ABAIXO DO MÍNIMO DOS LIMITES DO ACÓRDÃO 2622/2013-TCU-PLENÁRIO</t>
  </si>
  <si>
    <t xml:space="preserve">DESPESAS TOTAIS MENSAIS SEM BDI </t>
  </si>
  <si>
    <t>DESPESAS TOTAIS MENSAIS  COM BDI</t>
  </si>
  <si>
    <t>Custo mensal com manutenção da frota</t>
  </si>
  <si>
    <t>Custo mensal com peneus da forta</t>
  </si>
  <si>
    <t>Custo de óleo diesel S10/ Km rodado</t>
  </si>
  <si>
    <t>1- CUSTOS DE MANUTENÇÃO COM EQUIPAMENTO (dos conjuntos da frota)</t>
  </si>
  <si>
    <t>2- CUSTOS DE MANUTENÇÃO COM EQUIPAMENTO (Pneus)</t>
  </si>
  <si>
    <t>1- CUSTOS DE MANUTENÇÃO COM EQUIPAMENTO (do conjunto)</t>
  </si>
  <si>
    <t>2- CUSTOS DE MANUTENÇÃO COM EQUIPAMENTO (Peneus)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</si>
</sst>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</cellStyleXfs>
  <cellXfs count="12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/>
    <xf numFmtId="0" fontId="0" fillId="0" borderId="1" xfId="0" applyFill="1" applyBorder="1"/>
    <xf numFmtId="43" fontId="0" fillId="3" borderId="1" xfId="1" applyFont="1" applyFill="1" applyBorder="1"/>
    <xf numFmtId="0" fontId="3" fillId="0" borderId="0" xfId="2" applyFont="1"/>
    <xf numFmtId="0" fontId="4" fillId="0" borderId="0" xfId="2"/>
    <xf numFmtId="0" fontId="7" fillId="0" borderId="0" xfId="0" applyFont="1" applyAlignment="1">
      <alignment vertical="center"/>
    </xf>
    <xf numFmtId="0" fontId="4" fillId="0" borderId="13" xfId="2" applyBorder="1"/>
    <xf numFmtId="0" fontId="4" fillId="0" borderId="14" xfId="2" applyBorder="1"/>
    <xf numFmtId="0" fontId="3" fillId="4" borderId="20" xfId="2" applyFont="1" applyFill="1" applyBorder="1" applyAlignment="1">
      <alignment vertical="center"/>
    </xf>
    <xf numFmtId="0" fontId="3" fillId="4" borderId="21" xfId="2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0" fontId="3" fillId="4" borderId="23" xfId="2" applyFont="1" applyFill="1" applyBorder="1" applyAlignment="1">
      <alignment horizontal="center"/>
    </xf>
    <xf numFmtId="10" fontId="3" fillId="4" borderId="24" xfId="2" applyNumberFormat="1" applyFont="1" applyFill="1" applyBorder="1" applyAlignment="1">
      <alignment horizontal="center"/>
    </xf>
    <xf numFmtId="0" fontId="3" fillId="4" borderId="24" xfId="2" applyFont="1" applyFill="1" applyBorder="1" applyAlignment="1">
      <alignment horizontal="center"/>
    </xf>
    <xf numFmtId="0" fontId="3" fillId="4" borderId="25" xfId="2" applyFont="1" applyFill="1" applyBorder="1" applyAlignment="1">
      <alignment horizontal="center"/>
    </xf>
    <xf numFmtId="0" fontId="4" fillId="5" borderId="26" xfId="2" applyFill="1" applyBorder="1"/>
    <xf numFmtId="39" fontId="0" fillId="6" borderId="27" xfId="3" applyNumberFormat="1" applyFont="1" applyFill="1" applyBorder="1" applyAlignment="1" applyProtection="1">
      <alignment horizontal="center"/>
    </xf>
    <xf numFmtId="2" fontId="4" fillId="7" borderId="28" xfId="2" applyNumberFormat="1" applyFill="1" applyBorder="1" applyAlignment="1">
      <alignment horizontal="center"/>
    </xf>
    <xf numFmtId="2" fontId="4" fillId="7" borderId="29" xfId="2" applyNumberFormat="1" applyFill="1" applyBorder="1" applyAlignment="1">
      <alignment horizontal="center"/>
    </xf>
    <xf numFmtId="2" fontId="4" fillId="7" borderId="30" xfId="2" applyNumberFormat="1" applyFill="1" applyBorder="1" applyAlignment="1">
      <alignment horizontal="center"/>
    </xf>
    <xf numFmtId="2" fontId="4" fillId="7" borderId="31" xfId="2" applyNumberFormat="1" applyFill="1" applyBorder="1" applyAlignment="1">
      <alignment horizontal="center"/>
    </xf>
    <xf numFmtId="0" fontId="4" fillId="5" borderId="32" xfId="2" applyFill="1" applyBorder="1"/>
    <xf numFmtId="39" fontId="0" fillId="6" borderId="33" xfId="3" applyNumberFormat="1" applyFont="1" applyFill="1" applyBorder="1" applyAlignment="1" applyProtection="1">
      <alignment horizontal="center"/>
    </xf>
    <xf numFmtId="2" fontId="4" fillId="7" borderId="34" xfId="2" applyNumberFormat="1" applyFill="1" applyBorder="1" applyAlignment="1">
      <alignment horizontal="center"/>
    </xf>
    <xf numFmtId="2" fontId="4" fillId="7" borderId="14" xfId="2" applyNumberFormat="1" applyFill="1" applyBorder="1" applyAlignment="1">
      <alignment horizontal="center"/>
    </xf>
    <xf numFmtId="2" fontId="4" fillId="7" borderId="35" xfId="2" applyNumberFormat="1" applyFill="1" applyBorder="1" applyAlignment="1">
      <alignment horizontal="center"/>
    </xf>
    <xf numFmtId="2" fontId="4" fillId="7" borderId="36" xfId="2" applyNumberFormat="1" applyFill="1" applyBorder="1" applyAlignment="1">
      <alignment horizontal="center"/>
    </xf>
    <xf numFmtId="2" fontId="4" fillId="7" borderId="23" xfId="2" applyNumberFormat="1" applyFill="1" applyBorder="1" applyAlignment="1">
      <alignment horizontal="center"/>
    </xf>
    <xf numFmtId="2" fontId="4" fillId="7" borderId="37" xfId="2" applyNumberFormat="1" applyFill="1" applyBorder="1" applyAlignment="1">
      <alignment horizontal="center"/>
    </xf>
    <xf numFmtId="2" fontId="4" fillId="7" borderId="38" xfId="2" applyNumberFormat="1" applyFill="1" applyBorder="1" applyAlignment="1">
      <alignment horizontal="center"/>
    </xf>
    <xf numFmtId="2" fontId="4" fillId="7" borderId="24" xfId="2" applyNumberFormat="1" applyFill="1" applyBorder="1" applyAlignment="1">
      <alignment horizontal="center"/>
    </xf>
    <xf numFmtId="2" fontId="4" fillId="7" borderId="25" xfId="2" applyNumberFormat="1" applyFill="1" applyBorder="1" applyAlignment="1">
      <alignment horizontal="center"/>
    </xf>
    <xf numFmtId="0" fontId="4" fillId="5" borderId="39" xfId="2" applyFill="1" applyBorder="1"/>
    <xf numFmtId="39" fontId="0" fillId="6" borderId="40" xfId="3" applyNumberFormat="1" applyFont="1" applyFill="1" applyBorder="1" applyAlignment="1" applyProtection="1">
      <alignment horizontal="center"/>
    </xf>
    <xf numFmtId="2" fontId="4" fillId="0" borderId="0" xfId="2" applyNumberFormat="1"/>
    <xf numFmtId="0" fontId="3" fillId="0" borderId="1" xfId="2" applyFont="1" applyBorder="1" applyAlignment="1">
      <alignment horizontal="center"/>
    </xf>
    <xf numFmtId="165" fontId="4" fillId="8" borderId="1" xfId="3" applyNumberFormat="1" applyFill="1" applyBorder="1" applyAlignment="1">
      <alignment horizontal="center"/>
    </xf>
    <xf numFmtId="0" fontId="9" fillId="0" borderId="13" xfId="2" applyFont="1" applyBorder="1" applyAlignment="1">
      <alignment horizontal="right"/>
    </xf>
    <xf numFmtId="10" fontId="9" fillId="0" borderId="0" xfId="3" applyNumberFormat="1" applyFont="1" applyFill="1" applyBorder="1" applyAlignment="1" applyProtection="1"/>
    <xf numFmtId="165" fontId="10" fillId="0" borderId="0" xfId="3" applyNumberFormat="1" applyFont="1" applyFill="1" applyBorder="1" applyAlignment="1" applyProtection="1"/>
    <xf numFmtId="0" fontId="4" fillId="0" borderId="43" xfId="2" applyBorder="1"/>
    <xf numFmtId="0" fontId="4" fillId="0" borderId="5" xfId="2" applyBorder="1"/>
    <xf numFmtId="0" fontId="4" fillId="0" borderId="6" xfId="2" applyBorder="1"/>
    <xf numFmtId="0" fontId="4" fillId="0" borderId="7" xfId="2" applyBorder="1"/>
    <xf numFmtId="0" fontId="4" fillId="0" borderId="44" xfId="2" applyBorder="1"/>
    <xf numFmtId="0" fontId="4" fillId="0" borderId="8" xfId="2" applyBorder="1"/>
    <xf numFmtId="0" fontId="4" fillId="0" borderId="9" xfId="2" applyBorder="1"/>
    <xf numFmtId="0" fontId="11" fillId="0" borderId="0" xfId="2" applyFont="1"/>
    <xf numFmtId="0" fontId="11" fillId="0" borderId="14" xfId="2" applyFont="1" applyBorder="1"/>
    <xf numFmtId="0" fontId="3" fillId="9" borderId="45" xfId="2" applyFont="1" applyFill="1" applyBorder="1"/>
    <xf numFmtId="0" fontId="4" fillId="9" borderId="0" xfId="2" applyFill="1"/>
    <xf numFmtId="0" fontId="5" fillId="0" borderId="13" xfId="2" applyFont="1" applyBorder="1"/>
    <xf numFmtId="0" fontId="3" fillId="0" borderId="13" xfId="2" applyFont="1" applyBorder="1"/>
    <xf numFmtId="0" fontId="12" fillId="0" borderId="0" xfId="2" applyFont="1"/>
    <xf numFmtId="0" fontId="3" fillId="0" borderId="45" xfId="2" applyFont="1" applyBorder="1"/>
    <xf numFmtId="0" fontId="4" fillId="0" borderId="46" xfId="2" applyBorder="1"/>
    <xf numFmtId="0" fontId="11" fillId="0" borderId="46" xfId="2" applyFont="1" applyBorder="1"/>
    <xf numFmtId="0" fontId="11" fillId="0" borderId="47" xfId="2" applyFont="1" applyBorder="1"/>
    <xf numFmtId="0" fontId="3" fillId="4" borderId="37" xfId="2" applyFont="1" applyFill="1" applyBorder="1" applyAlignment="1">
      <alignment horizontal="center"/>
    </xf>
    <xf numFmtId="2" fontId="4" fillId="7" borderId="5" xfId="2" applyNumberFormat="1" applyFill="1" applyBorder="1" applyAlignment="1">
      <alignment horizontal="center"/>
    </xf>
    <xf numFmtId="2" fontId="4" fillId="7" borderId="0" xfId="2" applyNumberFormat="1" applyFill="1" applyBorder="1" applyAlignment="1">
      <alignment horizontal="center"/>
    </xf>
    <xf numFmtId="2" fontId="4" fillId="7" borderId="48" xfId="2" applyNumberFormat="1" applyFill="1" applyBorder="1" applyAlignment="1">
      <alignment horizontal="center"/>
    </xf>
    <xf numFmtId="0" fontId="3" fillId="4" borderId="38" xfId="2" applyFont="1" applyFill="1" applyBorder="1" applyAlignment="1">
      <alignment horizontal="center"/>
    </xf>
    <xf numFmtId="0" fontId="3" fillId="4" borderId="50" xfId="2" applyFont="1" applyFill="1" applyBorder="1" applyAlignment="1">
      <alignment horizontal="center"/>
    </xf>
    <xf numFmtId="2" fontId="4" fillId="7" borderId="51" xfId="2" applyNumberFormat="1" applyFill="1" applyBorder="1" applyAlignment="1">
      <alignment horizontal="center"/>
    </xf>
    <xf numFmtId="2" fontId="4" fillId="7" borderId="52" xfId="2" applyNumberFormat="1" applyFill="1" applyBorder="1" applyAlignment="1">
      <alignment horizontal="center"/>
    </xf>
    <xf numFmtId="2" fontId="4" fillId="7" borderId="53" xfId="2" applyNumberFormat="1" applyFill="1" applyBorder="1" applyAlignment="1">
      <alignment horizontal="center"/>
    </xf>
    <xf numFmtId="2" fontId="4" fillId="7" borderId="54" xfId="2" applyNumberFormat="1" applyFill="1" applyBorder="1" applyAlignment="1">
      <alignment horizontal="center"/>
    </xf>
    <xf numFmtId="165" fontId="4" fillId="8" borderId="55" xfId="3" applyNumberFormat="1" applyFill="1" applyBorder="1" applyAlignment="1">
      <alignment horizontal="center"/>
    </xf>
    <xf numFmtId="165" fontId="4" fillId="8" borderId="57" xfId="3" applyNumberFormat="1" applyFill="1" applyBorder="1" applyAlignment="1">
      <alignment horizontal="center"/>
    </xf>
    <xf numFmtId="165" fontId="4" fillId="8" borderId="58" xfId="3" applyNumberFormat="1" applyFill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43" fontId="2" fillId="0" borderId="0" xfId="1" applyFont="1" applyBorder="1" applyAlignment="1">
      <alignment horizontal="center"/>
    </xf>
    <xf numFmtId="4" fontId="13" fillId="0" borderId="0" xfId="0" applyNumberFormat="1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43" fontId="2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4" fillId="0" borderId="56" xfId="2" applyBorder="1" applyAlignment="1">
      <alignment horizontal="left" wrapText="1"/>
    </xf>
    <xf numFmtId="0" fontId="4" fillId="0" borderId="57" xfId="2" applyBorder="1" applyAlignment="1">
      <alignment horizontal="left" wrapText="1"/>
    </xf>
    <xf numFmtId="0" fontId="4" fillId="6" borderId="13" xfId="2" applyFill="1" applyBorder="1" applyAlignment="1">
      <alignment horizontal="left" vertical="center" wrapText="1"/>
    </xf>
    <xf numFmtId="0" fontId="4" fillId="6" borderId="0" xfId="2" applyFill="1" applyAlignment="1">
      <alignment horizontal="left" vertical="center" wrapText="1"/>
    </xf>
    <xf numFmtId="0" fontId="4" fillId="0" borderId="1" xfId="2" applyBorder="1" applyAlignment="1">
      <alignment horizontal="left" wrapText="1"/>
    </xf>
    <xf numFmtId="0" fontId="8" fillId="0" borderId="4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4" fillId="0" borderId="55" xfId="2" applyBorder="1" applyAlignment="1">
      <alignment horizontal="left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4" fillId="8" borderId="1" xfId="2" applyNumberFormat="1" applyFill="1" applyBorder="1" applyAlignment="1">
      <alignment horizontal="center"/>
    </xf>
    <xf numFmtId="2" fontId="4" fillId="8" borderId="49" xfId="2" applyNumberFormat="1" applyFill="1" applyBorder="1" applyAlignment="1">
      <alignment horizontal="center"/>
    </xf>
    <xf numFmtId="2" fontId="4" fillId="8" borderId="41" xfId="2" applyNumberFormat="1" applyFill="1" applyBorder="1" applyAlignment="1">
      <alignment horizontal="center"/>
    </xf>
    <xf numFmtId="0" fontId="3" fillId="6" borderId="13" xfId="2" applyFont="1" applyFill="1" applyBorder="1" applyAlignment="1">
      <alignment horizontal="left"/>
    </xf>
    <xf numFmtId="0" fontId="3" fillId="6" borderId="0" xfId="2" applyFont="1" applyFill="1" applyAlignment="1">
      <alignment horizontal="left"/>
    </xf>
    <xf numFmtId="0" fontId="3" fillId="0" borderId="1" xfId="2" applyFont="1" applyBorder="1" applyAlignment="1">
      <alignment horizontal="center"/>
    </xf>
    <xf numFmtId="0" fontId="4" fillId="6" borderId="13" xfId="2" applyFill="1" applyBorder="1" applyAlignment="1">
      <alignment horizontal="left"/>
    </xf>
    <xf numFmtId="0" fontId="4" fillId="6" borderId="0" xfId="2" applyFill="1" applyAlignment="1">
      <alignment horizontal="left"/>
    </xf>
  </cellXfs>
  <cellStyles count="4">
    <cellStyle name="Normal" xfId="0" builtinId="0"/>
    <cellStyle name="Normal 2 2" xfId="2"/>
    <cellStyle name="Separador de milhares 2_ORÇAMENTO matureia corrigido (DEZ 2009)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2571750</xdr:colOff>
      <xdr:row>4</xdr:row>
      <xdr:rowOff>0</xdr:rowOff>
    </xdr:from>
    <xdr:to>
      <xdr:col>2</xdr:col>
      <xdr:colOff>3505200</xdr:colOff>
      <xdr:row>5</xdr:row>
      <xdr:rowOff>0</xdr:rowOff>
    </xdr:to>
    <xdr:pic>
      <xdr:nvPicPr>
        <xdr:cNvPr id="2" name="Picture 2" descr="Aguiar-PB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657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47625</xdr:rowOff>
        </xdr:from>
        <xdr:to>
          <xdr:col>3</xdr:col>
          <xdr:colOff>285750</xdr:colOff>
          <xdr:row>23</xdr:row>
          <xdr:rowOff>95250</xdr:rowOff>
        </xdr:to>
        <xdr:sp macro="" textlink="">
          <xdr:nvSpPr>
            <xdr:cNvPr id="3073" name="Picture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showGridLines="0" tabSelected="1" zoomScaleNormal="100" zoomScaleSheetLayoutView="115" workbookViewId="0">
      <selection activeCell="I24" sqref="I24"/>
    </sheetView>
  </sheetViews>
  <sheetFormatPr defaultRowHeight="15" x14ac:dyDescent="0.25"/>
  <cols>
    <col min="1" max="1" width="4.28515625" customWidth="1"/>
    <col min="2" max="2" width="44" customWidth="1"/>
    <col min="3" max="3" width="10" customWidth="1"/>
    <col min="4" max="4" width="11.85546875" style="1" customWidth="1"/>
    <col min="5" max="5" width="13.85546875" style="1" customWidth="1"/>
    <col min="6" max="6" width="17.7109375" style="1" customWidth="1"/>
    <col min="7" max="7" width="10.5703125" bestFit="1" customWidth="1"/>
    <col min="8" max="8" width="11.5703125" bestFit="1" customWidth="1"/>
    <col min="9" max="9" width="15.28515625" bestFit="1" customWidth="1"/>
    <col min="11" max="11" width="11.5703125" bestFit="1" customWidth="1"/>
    <col min="12" max="12" width="15.28515625" bestFit="1" customWidth="1"/>
    <col min="13" max="13" width="10.5703125" bestFit="1" customWidth="1"/>
    <col min="14" max="14" width="13.28515625" bestFit="1" customWidth="1"/>
  </cols>
  <sheetData>
    <row r="1" spans="2:14" x14ac:dyDescent="0.25">
      <c r="J1" s="2"/>
      <c r="K1" s="2"/>
      <c r="N1" s="2"/>
    </row>
    <row r="2" spans="2:14" x14ac:dyDescent="0.25">
      <c r="B2" s="85" t="s">
        <v>69</v>
      </c>
      <c r="C2" s="85"/>
      <c r="D2" s="85"/>
      <c r="E2" s="85"/>
      <c r="F2" s="85"/>
      <c r="N2" s="2"/>
    </row>
    <row r="3" spans="2:14" x14ac:dyDescent="0.25">
      <c r="B3" s="5" t="s">
        <v>0</v>
      </c>
      <c r="C3" s="5" t="s">
        <v>1</v>
      </c>
      <c r="D3" s="6" t="s">
        <v>2</v>
      </c>
      <c r="E3" s="6" t="s">
        <v>3</v>
      </c>
      <c r="F3" s="6" t="s">
        <v>4</v>
      </c>
    </row>
    <row r="4" spans="2:14" x14ac:dyDescent="0.25">
      <c r="B4" s="3" t="s">
        <v>6</v>
      </c>
      <c r="C4" s="3" t="s">
        <v>7</v>
      </c>
      <c r="D4" s="86">
        <v>6000</v>
      </c>
      <c r="E4" s="86"/>
      <c r="F4" s="86"/>
      <c r="K4" s="1"/>
      <c r="L4" s="2"/>
      <c r="M4" s="2"/>
    </row>
    <row r="5" spans="2:14" x14ac:dyDescent="0.25">
      <c r="B5" s="3" t="s">
        <v>68</v>
      </c>
      <c r="C5" s="3" t="s">
        <v>8</v>
      </c>
      <c r="D5" s="4">
        <v>2.6</v>
      </c>
      <c r="E5" s="4">
        <v>4.5999999999999996</v>
      </c>
      <c r="F5" s="84">
        <f>D6*E6</f>
        <v>10615.384615384613</v>
      </c>
    </row>
    <row r="6" spans="2:14" x14ac:dyDescent="0.25">
      <c r="B6" s="3" t="s">
        <v>9</v>
      </c>
      <c r="C6" s="3" t="s">
        <v>7</v>
      </c>
      <c r="D6" s="4">
        <f>D4</f>
        <v>6000</v>
      </c>
      <c r="E6" s="4">
        <f>E5/D5</f>
        <v>1.7692307692307689</v>
      </c>
      <c r="F6" s="84"/>
      <c r="G6" s="2"/>
    </row>
    <row r="7" spans="2:14" x14ac:dyDescent="0.25">
      <c r="B7" s="3" t="s">
        <v>10</v>
      </c>
      <c r="C7" s="3" t="s">
        <v>8</v>
      </c>
      <c r="D7" s="4">
        <v>33</v>
      </c>
      <c r="E7" s="4">
        <v>2.5499999999999998</v>
      </c>
      <c r="F7" s="84">
        <f>D8*E8</f>
        <v>463.63636363636363</v>
      </c>
      <c r="L7" s="2"/>
    </row>
    <row r="8" spans="2:14" x14ac:dyDescent="0.25">
      <c r="B8" s="3" t="s">
        <v>11</v>
      </c>
      <c r="C8" s="3" t="s">
        <v>7</v>
      </c>
      <c r="D8" s="4">
        <f>D4</f>
        <v>6000</v>
      </c>
      <c r="E8" s="4">
        <f>E7/D7</f>
        <v>7.7272727272727271E-2</v>
      </c>
      <c r="F8" s="84"/>
    </row>
    <row r="9" spans="2:14" x14ac:dyDescent="0.25">
      <c r="B9" s="3" t="s">
        <v>12</v>
      </c>
      <c r="C9" s="3" t="s">
        <v>13</v>
      </c>
      <c r="D9" s="4">
        <v>13.5</v>
      </c>
      <c r="E9" s="4">
        <v>30</v>
      </c>
      <c r="F9" s="84">
        <f>D10*E10</f>
        <v>2430</v>
      </c>
    </row>
    <row r="10" spans="2:14" x14ac:dyDescent="0.25">
      <c r="B10" s="3" t="s">
        <v>14</v>
      </c>
      <c r="C10" s="3" t="s">
        <v>7</v>
      </c>
      <c r="D10" s="4">
        <f>D8</f>
        <v>6000</v>
      </c>
      <c r="E10" s="4">
        <f>E9*D9/1000</f>
        <v>0.40500000000000003</v>
      </c>
      <c r="F10" s="84"/>
    </row>
    <row r="11" spans="2:14" x14ac:dyDescent="0.25">
      <c r="B11" s="3" t="s">
        <v>15</v>
      </c>
      <c r="C11" s="3" t="s">
        <v>13</v>
      </c>
      <c r="D11" s="4">
        <v>7</v>
      </c>
      <c r="E11" s="4">
        <v>25</v>
      </c>
      <c r="F11" s="84">
        <f>D12*E12</f>
        <v>1050</v>
      </c>
    </row>
    <row r="12" spans="2:14" x14ac:dyDescent="0.25">
      <c r="B12" s="3" t="s">
        <v>17</v>
      </c>
      <c r="C12" s="3" t="s">
        <v>7</v>
      </c>
      <c r="D12" s="4">
        <f>D10</f>
        <v>6000</v>
      </c>
      <c r="E12" s="4">
        <f>E11*D11/1000</f>
        <v>0.17499999999999999</v>
      </c>
      <c r="F12" s="84"/>
    </row>
    <row r="13" spans="2:14" x14ac:dyDescent="0.25">
      <c r="B13" s="3" t="s">
        <v>16</v>
      </c>
      <c r="C13" s="3" t="s">
        <v>13</v>
      </c>
      <c r="D13" s="4">
        <v>13.69</v>
      </c>
      <c r="E13" s="4">
        <v>15</v>
      </c>
      <c r="F13" s="84">
        <f>D14*E14</f>
        <v>1232.1000000000001</v>
      </c>
    </row>
    <row r="14" spans="2:14" x14ac:dyDescent="0.25">
      <c r="B14" s="3" t="s">
        <v>18</v>
      </c>
      <c r="C14" s="3" t="s">
        <v>7</v>
      </c>
      <c r="D14" s="4">
        <f>D12</f>
        <v>6000</v>
      </c>
      <c r="E14" s="4">
        <f>E13*D13/1000</f>
        <v>0.20535</v>
      </c>
      <c r="F14" s="84"/>
    </row>
    <row r="15" spans="2:14" x14ac:dyDescent="0.25">
      <c r="B15" s="3" t="s">
        <v>19</v>
      </c>
      <c r="C15" s="3" t="s">
        <v>13</v>
      </c>
      <c r="D15" s="4">
        <v>3</v>
      </c>
      <c r="E15" s="4">
        <v>80</v>
      </c>
      <c r="F15" s="84">
        <f>D16*E16</f>
        <v>1440</v>
      </c>
    </row>
    <row r="16" spans="2:14" x14ac:dyDescent="0.25">
      <c r="B16" s="3" t="s">
        <v>20</v>
      </c>
      <c r="C16" s="3" t="s">
        <v>7</v>
      </c>
      <c r="D16" s="4">
        <f>D14</f>
        <v>6000</v>
      </c>
      <c r="E16" s="4">
        <f>E15*D15/1000</f>
        <v>0.24</v>
      </c>
      <c r="F16" s="84"/>
    </row>
    <row r="17" spans="2:11" ht="15.75" x14ac:dyDescent="0.25">
      <c r="B17" s="8" t="s">
        <v>66</v>
      </c>
      <c r="C17" s="90">
        <f>(SUM(F5:F16))*2</f>
        <v>34462.241958041952</v>
      </c>
      <c r="D17" s="85"/>
      <c r="E17" s="85"/>
      <c r="F17" s="85"/>
      <c r="H17" s="2"/>
      <c r="I17" s="2"/>
      <c r="J17" s="81"/>
      <c r="K17" s="2"/>
    </row>
    <row r="18" spans="2:11" x14ac:dyDescent="0.25">
      <c r="I18" s="2"/>
      <c r="K18" s="2"/>
    </row>
    <row r="19" spans="2:11" x14ac:dyDescent="0.25">
      <c r="B19" s="85" t="s">
        <v>70</v>
      </c>
      <c r="C19" s="85"/>
      <c r="D19" s="85"/>
      <c r="E19" s="85"/>
      <c r="F19" s="85"/>
      <c r="I19" s="2"/>
      <c r="K19" s="2"/>
    </row>
    <row r="20" spans="2:11" x14ac:dyDescent="0.25">
      <c r="B20" s="5" t="s">
        <v>0</v>
      </c>
      <c r="C20" s="5" t="s">
        <v>1</v>
      </c>
      <c r="D20" s="6" t="s">
        <v>2</v>
      </c>
      <c r="E20" s="6" t="s">
        <v>3</v>
      </c>
      <c r="F20" s="6" t="s">
        <v>4</v>
      </c>
    </row>
    <row r="21" spans="2:11" x14ac:dyDescent="0.25">
      <c r="B21" s="3" t="s">
        <v>6</v>
      </c>
      <c r="C21" s="3" t="s">
        <v>7</v>
      </c>
      <c r="D21" s="86">
        <v>6000</v>
      </c>
      <c r="E21" s="86"/>
      <c r="F21" s="86"/>
      <c r="I21" s="2"/>
    </row>
    <row r="22" spans="2:11" x14ac:dyDescent="0.25">
      <c r="B22" s="3" t="s">
        <v>21</v>
      </c>
      <c r="C22" s="3" t="s">
        <v>5</v>
      </c>
      <c r="D22" s="4">
        <v>6</v>
      </c>
      <c r="E22" s="4">
        <v>2000</v>
      </c>
      <c r="F22" s="7">
        <f>D22*E22</f>
        <v>12000</v>
      </c>
      <c r="I22" s="2"/>
    </row>
    <row r="23" spans="2:11" x14ac:dyDescent="0.25">
      <c r="B23" s="3" t="s">
        <v>22</v>
      </c>
      <c r="C23" s="3" t="s">
        <v>7</v>
      </c>
      <c r="D23" s="87">
        <v>30000</v>
      </c>
      <c r="E23" s="88"/>
      <c r="F23" s="89"/>
    </row>
    <row r="24" spans="2:11" x14ac:dyDescent="0.25">
      <c r="B24" s="3" t="s">
        <v>67</v>
      </c>
      <c r="C24" s="3" t="s">
        <v>7</v>
      </c>
      <c r="D24" s="4">
        <v>30000</v>
      </c>
      <c r="E24" s="4">
        <f>F22/D24</f>
        <v>0.4</v>
      </c>
      <c r="F24" s="6">
        <f>E24*D21*2</f>
        <v>4800</v>
      </c>
      <c r="H24" s="2"/>
      <c r="I24" s="2"/>
    </row>
    <row r="25" spans="2:11" x14ac:dyDescent="0.25">
      <c r="B25" s="78"/>
      <c r="C25" s="78"/>
      <c r="D25" s="79"/>
      <c r="E25" s="79"/>
      <c r="F25" s="80"/>
      <c r="I25" s="2"/>
    </row>
    <row r="26" spans="2:11" x14ac:dyDescent="0.25">
      <c r="B26" s="82" t="s">
        <v>23</v>
      </c>
      <c r="C26" s="82"/>
      <c r="D26" s="82"/>
      <c r="E26" s="82"/>
      <c r="F26" s="82"/>
      <c r="I26" s="2"/>
    </row>
    <row r="27" spans="2:11" x14ac:dyDescent="0.25">
      <c r="B27" s="83" t="s">
        <v>71</v>
      </c>
      <c r="C27" s="83"/>
      <c r="D27" s="83"/>
      <c r="E27" s="83"/>
      <c r="F27" s="4">
        <f>C17</f>
        <v>34462.241958041952</v>
      </c>
    </row>
    <row r="28" spans="2:11" x14ac:dyDescent="0.25">
      <c r="B28" s="83" t="s">
        <v>72</v>
      </c>
      <c r="C28" s="83"/>
      <c r="D28" s="83"/>
      <c r="E28" s="83"/>
      <c r="F28" s="4">
        <f>F24</f>
        <v>4800</v>
      </c>
    </row>
    <row r="29" spans="2:11" x14ac:dyDescent="0.25">
      <c r="B29" s="82" t="s">
        <v>64</v>
      </c>
      <c r="C29" s="82"/>
      <c r="D29" s="82"/>
      <c r="E29" s="82"/>
      <c r="F29" s="9">
        <f>SUM(F27:F28)</f>
        <v>39262.241958041952</v>
      </c>
      <c r="G29" s="2"/>
    </row>
    <row r="30" spans="2:11" x14ac:dyDescent="0.25">
      <c r="B30" s="82" t="s">
        <v>65</v>
      </c>
      <c r="C30" s="82"/>
      <c r="D30" s="82"/>
      <c r="E30" s="82"/>
      <c r="F30" s="9">
        <f>F29*1.168</f>
        <v>45858.298606992998</v>
      </c>
    </row>
    <row r="31" spans="2:11" x14ac:dyDescent="0.25">
      <c r="I31" s="2"/>
    </row>
  </sheetData>
  <mergeCells count="17">
    <mergeCell ref="D21:F21"/>
    <mergeCell ref="D23:F23"/>
    <mergeCell ref="F11:F12"/>
    <mergeCell ref="F13:F14"/>
    <mergeCell ref="F15:F16"/>
    <mergeCell ref="C17:F17"/>
    <mergeCell ref="B19:F19"/>
    <mergeCell ref="F7:F8"/>
    <mergeCell ref="F9:F10"/>
    <mergeCell ref="B2:F2"/>
    <mergeCell ref="D4:F4"/>
    <mergeCell ref="F5:F6"/>
    <mergeCell ref="B30:E30"/>
    <mergeCell ref="B27:E27"/>
    <mergeCell ref="B28:E28"/>
    <mergeCell ref="B29:E29"/>
    <mergeCell ref="B26:F26"/>
  </mergeCells>
  <pageMargins left="0.511811024" right="0.511811024" top="0.78740157499999996" bottom="0.78740157499999996" header="0.31496062000000002" footer="0.31496062000000002"/>
  <pageSetup paperSize="9" scale="91" orientation="portrait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view="pageBreakPreview" zoomScale="115" zoomScaleNormal="100" zoomScaleSheetLayoutView="115" workbookViewId="0">
      <selection activeCell="X23" sqref="X23"/>
    </sheetView>
  </sheetViews>
  <sheetFormatPr defaultRowHeight="12.75" x14ac:dyDescent="0.2"/>
  <cols>
    <col min="1" max="1" width="31" style="11" customWidth="1"/>
    <col min="2" max="2" width="12.5703125" style="11" bestFit="1" customWidth="1"/>
    <col min="3" max="3" width="5.7109375" style="11" bestFit="1" customWidth="1"/>
    <col min="4" max="4" width="6.85546875" style="11" bestFit="1" customWidth="1"/>
    <col min="5" max="6" width="5.7109375" style="11" bestFit="1" customWidth="1"/>
    <col min="7" max="7" width="6.85546875" style="11" bestFit="1" customWidth="1"/>
    <col min="8" max="8" width="9.7109375" style="11" bestFit="1" customWidth="1"/>
    <col min="9" max="9" width="5.7109375" style="11" bestFit="1" customWidth="1"/>
    <col min="10" max="10" width="6.85546875" style="11" bestFit="1" customWidth="1"/>
    <col min="11" max="12" width="5.7109375" style="11" bestFit="1" customWidth="1"/>
    <col min="13" max="13" width="6.85546875" style="11" bestFit="1" customWidth="1"/>
    <col min="14" max="15" width="5.7109375" style="11" bestFit="1" customWidth="1"/>
    <col min="16" max="16" width="6.85546875" style="11" bestFit="1" customWidth="1"/>
    <col min="17" max="17" width="5.5703125" style="11" bestFit="1" customWidth="1"/>
    <col min="18" max="18" width="8.42578125" style="11" bestFit="1" customWidth="1"/>
    <col min="19" max="19" width="8.140625" style="11" bestFit="1" customWidth="1"/>
    <col min="20" max="20" width="8.42578125" style="11" bestFit="1" customWidth="1"/>
    <col min="21" max="256" width="9.140625" style="11"/>
    <col min="257" max="257" width="31.42578125" style="11" customWidth="1"/>
    <col min="258" max="258" width="15" style="11" customWidth="1"/>
    <col min="259" max="259" width="10.28515625" style="11" customWidth="1"/>
    <col min="260" max="260" width="11" style="11" customWidth="1"/>
    <col min="261" max="261" width="9.5703125" style="11" customWidth="1"/>
    <col min="262" max="262" width="9.7109375" style="11" customWidth="1"/>
    <col min="263" max="263" width="9.85546875" style="11" customWidth="1"/>
    <col min="264" max="264" width="9.28515625" style="11" customWidth="1"/>
    <col min="265" max="512" width="9.140625" style="11"/>
    <col min="513" max="513" width="31.42578125" style="11" customWidth="1"/>
    <col min="514" max="514" width="15" style="11" customWidth="1"/>
    <col min="515" max="515" width="10.28515625" style="11" customWidth="1"/>
    <col min="516" max="516" width="11" style="11" customWidth="1"/>
    <col min="517" max="517" width="9.5703125" style="11" customWidth="1"/>
    <col min="518" max="518" width="9.7109375" style="11" customWidth="1"/>
    <col min="519" max="519" width="9.85546875" style="11" customWidth="1"/>
    <col min="520" max="520" width="9.28515625" style="11" customWidth="1"/>
    <col min="521" max="768" width="9.140625" style="11"/>
    <col min="769" max="769" width="31.42578125" style="11" customWidth="1"/>
    <col min="770" max="770" width="15" style="11" customWidth="1"/>
    <col min="771" max="771" width="10.28515625" style="11" customWidth="1"/>
    <col min="772" max="772" width="11" style="11" customWidth="1"/>
    <col min="773" max="773" width="9.5703125" style="11" customWidth="1"/>
    <col min="774" max="774" width="9.7109375" style="11" customWidth="1"/>
    <col min="775" max="775" width="9.85546875" style="11" customWidth="1"/>
    <col min="776" max="776" width="9.28515625" style="11" customWidth="1"/>
    <col min="777" max="1024" width="9.140625" style="11"/>
    <col min="1025" max="1025" width="31.42578125" style="11" customWidth="1"/>
    <col min="1026" max="1026" width="15" style="11" customWidth="1"/>
    <col min="1027" max="1027" width="10.28515625" style="11" customWidth="1"/>
    <col min="1028" max="1028" width="11" style="11" customWidth="1"/>
    <col min="1029" max="1029" width="9.5703125" style="11" customWidth="1"/>
    <col min="1030" max="1030" width="9.7109375" style="11" customWidth="1"/>
    <col min="1031" max="1031" width="9.85546875" style="11" customWidth="1"/>
    <col min="1032" max="1032" width="9.28515625" style="11" customWidth="1"/>
    <col min="1033" max="1280" width="9.140625" style="11"/>
    <col min="1281" max="1281" width="31.42578125" style="11" customWidth="1"/>
    <col min="1282" max="1282" width="15" style="11" customWidth="1"/>
    <col min="1283" max="1283" width="10.28515625" style="11" customWidth="1"/>
    <col min="1284" max="1284" width="11" style="11" customWidth="1"/>
    <col min="1285" max="1285" width="9.5703125" style="11" customWidth="1"/>
    <col min="1286" max="1286" width="9.7109375" style="11" customWidth="1"/>
    <col min="1287" max="1287" width="9.85546875" style="11" customWidth="1"/>
    <col min="1288" max="1288" width="9.28515625" style="11" customWidth="1"/>
    <col min="1289" max="1536" width="9.140625" style="11"/>
    <col min="1537" max="1537" width="31.42578125" style="11" customWidth="1"/>
    <col min="1538" max="1538" width="15" style="11" customWidth="1"/>
    <col min="1539" max="1539" width="10.28515625" style="11" customWidth="1"/>
    <col min="1540" max="1540" width="11" style="11" customWidth="1"/>
    <col min="1541" max="1541" width="9.5703125" style="11" customWidth="1"/>
    <col min="1542" max="1542" width="9.7109375" style="11" customWidth="1"/>
    <col min="1543" max="1543" width="9.85546875" style="11" customWidth="1"/>
    <col min="1544" max="1544" width="9.28515625" style="11" customWidth="1"/>
    <col min="1545" max="1792" width="9.140625" style="11"/>
    <col min="1793" max="1793" width="31.42578125" style="11" customWidth="1"/>
    <col min="1794" max="1794" width="15" style="11" customWidth="1"/>
    <col min="1795" max="1795" width="10.28515625" style="11" customWidth="1"/>
    <col min="1796" max="1796" width="11" style="11" customWidth="1"/>
    <col min="1797" max="1797" width="9.5703125" style="11" customWidth="1"/>
    <col min="1798" max="1798" width="9.7109375" style="11" customWidth="1"/>
    <col min="1799" max="1799" width="9.85546875" style="11" customWidth="1"/>
    <col min="1800" max="1800" width="9.28515625" style="11" customWidth="1"/>
    <col min="1801" max="2048" width="9.140625" style="11"/>
    <col min="2049" max="2049" width="31.42578125" style="11" customWidth="1"/>
    <col min="2050" max="2050" width="15" style="11" customWidth="1"/>
    <col min="2051" max="2051" width="10.28515625" style="11" customWidth="1"/>
    <col min="2052" max="2052" width="11" style="11" customWidth="1"/>
    <col min="2053" max="2053" width="9.5703125" style="11" customWidth="1"/>
    <col min="2054" max="2054" width="9.7109375" style="11" customWidth="1"/>
    <col min="2055" max="2055" width="9.85546875" style="11" customWidth="1"/>
    <col min="2056" max="2056" width="9.28515625" style="11" customWidth="1"/>
    <col min="2057" max="2304" width="9.140625" style="11"/>
    <col min="2305" max="2305" width="31.42578125" style="11" customWidth="1"/>
    <col min="2306" max="2306" width="15" style="11" customWidth="1"/>
    <col min="2307" max="2307" width="10.28515625" style="11" customWidth="1"/>
    <col min="2308" max="2308" width="11" style="11" customWidth="1"/>
    <col min="2309" max="2309" width="9.5703125" style="11" customWidth="1"/>
    <col min="2310" max="2310" width="9.7109375" style="11" customWidth="1"/>
    <col min="2311" max="2311" width="9.85546875" style="11" customWidth="1"/>
    <col min="2312" max="2312" width="9.28515625" style="11" customWidth="1"/>
    <col min="2313" max="2560" width="9.140625" style="11"/>
    <col min="2561" max="2561" width="31.42578125" style="11" customWidth="1"/>
    <col min="2562" max="2562" width="15" style="11" customWidth="1"/>
    <col min="2563" max="2563" width="10.28515625" style="11" customWidth="1"/>
    <col min="2564" max="2564" width="11" style="11" customWidth="1"/>
    <col min="2565" max="2565" width="9.5703125" style="11" customWidth="1"/>
    <col min="2566" max="2566" width="9.7109375" style="11" customWidth="1"/>
    <col min="2567" max="2567" width="9.85546875" style="11" customWidth="1"/>
    <col min="2568" max="2568" width="9.28515625" style="11" customWidth="1"/>
    <col min="2569" max="2816" width="9.140625" style="11"/>
    <col min="2817" max="2817" width="31.42578125" style="11" customWidth="1"/>
    <col min="2818" max="2818" width="15" style="11" customWidth="1"/>
    <col min="2819" max="2819" width="10.28515625" style="11" customWidth="1"/>
    <col min="2820" max="2820" width="11" style="11" customWidth="1"/>
    <col min="2821" max="2821" width="9.5703125" style="11" customWidth="1"/>
    <col min="2822" max="2822" width="9.7109375" style="11" customWidth="1"/>
    <col min="2823" max="2823" width="9.85546875" style="11" customWidth="1"/>
    <col min="2824" max="2824" width="9.28515625" style="11" customWidth="1"/>
    <col min="2825" max="3072" width="9.140625" style="11"/>
    <col min="3073" max="3073" width="31.42578125" style="11" customWidth="1"/>
    <col min="3074" max="3074" width="15" style="11" customWidth="1"/>
    <col min="3075" max="3075" width="10.28515625" style="11" customWidth="1"/>
    <col min="3076" max="3076" width="11" style="11" customWidth="1"/>
    <col min="3077" max="3077" width="9.5703125" style="11" customWidth="1"/>
    <col min="3078" max="3078" width="9.7109375" style="11" customWidth="1"/>
    <col min="3079" max="3079" width="9.85546875" style="11" customWidth="1"/>
    <col min="3080" max="3080" width="9.28515625" style="11" customWidth="1"/>
    <col min="3081" max="3328" width="9.140625" style="11"/>
    <col min="3329" max="3329" width="31.42578125" style="11" customWidth="1"/>
    <col min="3330" max="3330" width="15" style="11" customWidth="1"/>
    <col min="3331" max="3331" width="10.28515625" style="11" customWidth="1"/>
    <col min="3332" max="3332" width="11" style="11" customWidth="1"/>
    <col min="3333" max="3333" width="9.5703125" style="11" customWidth="1"/>
    <col min="3334" max="3334" width="9.7109375" style="11" customWidth="1"/>
    <col min="3335" max="3335" width="9.85546875" style="11" customWidth="1"/>
    <col min="3336" max="3336" width="9.28515625" style="11" customWidth="1"/>
    <col min="3337" max="3584" width="9.140625" style="11"/>
    <col min="3585" max="3585" width="31.42578125" style="11" customWidth="1"/>
    <col min="3586" max="3586" width="15" style="11" customWidth="1"/>
    <col min="3587" max="3587" width="10.28515625" style="11" customWidth="1"/>
    <col min="3588" max="3588" width="11" style="11" customWidth="1"/>
    <col min="3589" max="3589" width="9.5703125" style="11" customWidth="1"/>
    <col min="3590" max="3590" width="9.7109375" style="11" customWidth="1"/>
    <col min="3591" max="3591" width="9.85546875" style="11" customWidth="1"/>
    <col min="3592" max="3592" width="9.28515625" style="11" customWidth="1"/>
    <col min="3593" max="3840" width="9.140625" style="11"/>
    <col min="3841" max="3841" width="31.42578125" style="11" customWidth="1"/>
    <col min="3842" max="3842" width="15" style="11" customWidth="1"/>
    <col min="3843" max="3843" width="10.28515625" style="11" customWidth="1"/>
    <col min="3844" max="3844" width="11" style="11" customWidth="1"/>
    <col min="3845" max="3845" width="9.5703125" style="11" customWidth="1"/>
    <col min="3846" max="3846" width="9.7109375" style="11" customWidth="1"/>
    <col min="3847" max="3847" width="9.85546875" style="11" customWidth="1"/>
    <col min="3848" max="3848" width="9.28515625" style="11" customWidth="1"/>
    <col min="3849" max="4096" width="9.140625" style="11"/>
    <col min="4097" max="4097" width="31.42578125" style="11" customWidth="1"/>
    <col min="4098" max="4098" width="15" style="11" customWidth="1"/>
    <col min="4099" max="4099" width="10.28515625" style="11" customWidth="1"/>
    <col min="4100" max="4100" width="11" style="11" customWidth="1"/>
    <col min="4101" max="4101" width="9.5703125" style="11" customWidth="1"/>
    <col min="4102" max="4102" width="9.7109375" style="11" customWidth="1"/>
    <col min="4103" max="4103" width="9.85546875" style="11" customWidth="1"/>
    <col min="4104" max="4104" width="9.28515625" style="11" customWidth="1"/>
    <col min="4105" max="4352" width="9.140625" style="11"/>
    <col min="4353" max="4353" width="31.42578125" style="11" customWidth="1"/>
    <col min="4354" max="4354" width="15" style="11" customWidth="1"/>
    <col min="4355" max="4355" width="10.28515625" style="11" customWidth="1"/>
    <col min="4356" max="4356" width="11" style="11" customWidth="1"/>
    <col min="4357" max="4357" width="9.5703125" style="11" customWidth="1"/>
    <col min="4358" max="4358" width="9.7109375" style="11" customWidth="1"/>
    <col min="4359" max="4359" width="9.85546875" style="11" customWidth="1"/>
    <col min="4360" max="4360" width="9.28515625" style="11" customWidth="1"/>
    <col min="4361" max="4608" width="9.140625" style="11"/>
    <col min="4609" max="4609" width="31.42578125" style="11" customWidth="1"/>
    <col min="4610" max="4610" width="15" style="11" customWidth="1"/>
    <col min="4611" max="4611" width="10.28515625" style="11" customWidth="1"/>
    <col min="4612" max="4612" width="11" style="11" customWidth="1"/>
    <col min="4613" max="4613" width="9.5703125" style="11" customWidth="1"/>
    <col min="4614" max="4614" width="9.7109375" style="11" customWidth="1"/>
    <col min="4615" max="4615" width="9.85546875" style="11" customWidth="1"/>
    <col min="4616" max="4616" width="9.28515625" style="11" customWidth="1"/>
    <col min="4617" max="4864" width="9.140625" style="11"/>
    <col min="4865" max="4865" width="31.42578125" style="11" customWidth="1"/>
    <col min="4866" max="4866" width="15" style="11" customWidth="1"/>
    <col min="4867" max="4867" width="10.28515625" style="11" customWidth="1"/>
    <col min="4868" max="4868" width="11" style="11" customWidth="1"/>
    <col min="4869" max="4869" width="9.5703125" style="11" customWidth="1"/>
    <col min="4870" max="4870" width="9.7109375" style="11" customWidth="1"/>
    <col min="4871" max="4871" width="9.85546875" style="11" customWidth="1"/>
    <col min="4872" max="4872" width="9.28515625" style="11" customWidth="1"/>
    <col min="4873" max="5120" width="9.140625" style="11"/>
    <col min="5121" max="5121" width="31.42578125" style="11" customWidth="1"/>
    <col min="5122" max="5122" width="15" style="11" customWidth="1"/>
    <col min="5123" max="5123" width="10.28515625" style="11" customWidth="1"/>
    <col min="5124" max="5124" width="11" style="11" customWidth="1"/>
    <col min="5125" max="5125" width="9.5703125" style="11" customWidth="1"/>
    <col min="5126" max="5126" width="9.7109375" style="11" customWidth="1"/>
    <col min="5127" max="5127" width="9.85546875" style="11" customWidth="1"/>
    <col min="5128" max="5128" width="9.28515625" style="11" customWidth="1"/>
    <col min="5129" max="5376" width="9.140625" style="11"/>
    <col min="5377" max="5377" width="31.42578125" style="11" customWidth="1"/>
    <col min="5378" max="5378" width="15" style="11" customWidth="1"/>
    <col min="5379" max="5379" width="10.28515625" style="11" customWidth="1"/>
    <col min="5380" max="5380" width="11" style="11" customWidth="1"/>
    <col min="5381" max="5381" width="9.5703125" style="11" customWidth="1"/>
    <col min="5382" max="5382" width="9.7109375" style="11" customWidth="1"/>
    <col min="5383" max="5383" width="9.85546875" style="11" customWidth="1"/>
    <col min="5384" max="5384" width="9.28515625" style="11" customWidth="1"/>
    <col min="5385" max="5632" width="9.140625" style="11"/>
    <col min="5633" max="5633" width="31.42578125" style="11" customWidth="1"/>
    <col min="5634" max="5634" width="15" style="11" customWidth="1"/>
    <col min="5635" max="5635" width="10.28515625" style="11" customWidth="1"/>
    <col min="5636" max="5636" width="11" style="11" customWidth="1"/>
    <col min="5637" max="5637" width="9.5703125" style="11" customWidth="1"/>
    <col min="5638" max="5638" width="9.7109375" style="11" customWidth="1"/>
    <col min="5639" max="5639" width="9.85546875" style="11" customWidth="1"/>
    <col min="5640" max="5640" width="9.28515625" style="11" customWidth="1"/>
    <col min="5641" max="5888" width="9.140625" style="11"/>
    <col min="5889" max="5889" width="31.42578125" style="11" customWidth="1"/>
    <col min="5890" max="5890" width="15" style="11" customWidth="1"/>
    <col min="5891" max="5891" width="10.28515625" style="11" customWidth="1"/>
    <col min="5892" max="5892" width="11" style="11" customWidth="1"/>
    <col min="5893" max="5893" width="9.5703125" style="11" customWidth="1"/>
    <col min="5894" max="5894" width="9.7109375" style="11" customWidth="1"/>
    <col min="5895" max="5895" width="9.85546875" style="11" customWidth="1"/>
    <col min="5896" max="5896" width="9.28515625" style="11" customWidth="1"/>
    <col min="5897" max="6144" width="9.140625" style="11"/>
    <col min="6145" max="6145" width="31.42578125" style="11" customWidth="1"/>
    <col min="6146" max="6146" width="15" style="11" customWidth="1"/>
    <col min="6147" max="6147" width="10.28515625" style="11" customWidth="1"/>
    <col min="6148" max="6148" width="11" style="11" customWidth="1"/>
    <col min="6149" max="6149" width="9.5703125" style="11" customWidth="1"/>
    <col min="6150" max="6150" width="9.7109375" style="11" customWidth="1"/>
    <col min="6151" max="6151" width="9.85546875" style="11" customWidth="1"/>
    <col min="6152" max="6152" width="9.28515625" style="11" customWidth="1"/>
    <col min="6153" max="6400" width="9.140625" style="11"/>
    <col min="6401" max="6401" width="31.42578125" style="11" customWidth="1"/>
    <col min="6402" max="6402" width="15" style="11" customWidth="1"/>
    <col min="6403" max="6403" width="10.28515625" style="11" customWidth="1"/>
    <col min="6404" max="6404" width="11" style="11" customWidth="1"/>
    <col min="6405" max="6405" width="9.5703125" style="11" customWidth="1"/>
    <col min="6406" max="6406" width="9.7109375" style="11" customWidth="1"/>
    <col min="6407" max="6407" width="9.85546875" style="11" customWidth="1"/>
    <col min="6408" max="6408" width="9.28515625" style="11" customWidth="1"/>
    <col min="6409" max="6656" width="9.140625" style="11"/>
    <col min="6657" max="6657" width="31.42578125" style="11" customWidth="1"/>
    <col min="6658" max="6658" width="15" style="11" customWidth="1"/>
    <col min="6659" max="6659" width="10.28515625" style="11" customWidth="1"/>
    <col min="6660" max="6660" width="11" style="11" customWidth="1"/>
    <col min="6661" max="6661" width="9.5703125" style="11" customWidth="1"/>
    <col min="6662" max="6662" width="9.7109375" style="11" customWidth="1"/>
    <col min="6663" max="6663" width="9.85546875" style="11" customWidth="1"/>
    <col min="6664" max="6664" width="9.28515625" style="11" customWidth="1"/>
    <col min="6665" max="6912" width="9.140625" style="11"/>
    <col min="6913" max="6913" width="31.42578125" style="11" customWidth="1"/>
    <col min="6914" max="6914" width="15" style="11" customWidth="1"/>
    <col min="6915" max="6915" width="10.28515625" style="11" customWidth="1"/>
    <col min="6916" max="6916" width="11" style="11" customWidth="1"/>
    <col min="6917" max="6917" width="9.5703125" style="11" customWidth="1"/>
    <col min="6918" max="6918" width="9.7109375" style="11" customWidth="1"/>
    <col min="6919" max="6919" width="9.85546875" style="11" customWidth="1"/>
    <col min="6920" max="6920" width="9.28515625" style="11" customWidth="1"/>
    <col min="6921" max="7168" width="9.140625" style="11"/>
    <col min="7169" max="7169" width="31.42578125" style="11" customWidth="1"/>
    <col min="7170" max="7170" width="15" style="11" customWidth="1"/>
    <col min="7171" max="7171" width="10.28515625" style="11" customWidth="1"/>
    <col min="7172" max="7172" width="11" style="11" customWidth="1"/>
    <col min="7173" max="7173" width="9.5703125" style="11" customWidth="1"/>
    <col min="7174" max="7174" width="9.7109375" style="11" customWidth="1"/>
    <col min="7175" max="7175" width="9.85546875" style="11" customWidth="1"/>
    <col min="7176" max="7176" width="9.28515625" style="11" customWidth="1"/>
    <col min="7177" max="7424" width="9.140625" style="11"/>
    <col min="7425" max="7425" width="31.42578125" style="11" customWidth="1"/>
    <col min="7426" max="7426" width="15" style="11" customWidth="1"/>
    <col min="7427" max="7427" width="10.28515625" style="11" customWidth="1"/>
    <col min="7428" max="7428" width="11" style="11" customWidth="1"/>
    <col min="7429" max="7429" width="9.5703125" style="11" customWidth="1"/>
    <col min="7430" max="7430" width="9.7109375" style="11" customWidth="1"/>
    <col min="7431" max="7431" width="9.85546875" style="11" customWidth="1"/>
    <col min="7432" max="7432" width="9.28515625" style="11" customWidth="1"/>
    <col min="7433" max="7680" width="9.140625" style="11"/>
    <col min="7681" max="7681" width="31.42578125" style="11" customWidth="1"/>
    <col min="7682" max="7682" width="15" style="11" customWidth="1"/>
    <col min="7683" max="7683" width="10.28515625" style="11" customWidth="1"/>
    <col min="7684" max="7684" width="11" style="11" customWidth="1"/>
    <col min="7685" max="7685" width="9.5703125" style="11" customWidth="1"/>
    <col min="7686" max="7686" width="9.7109375" style="11" customWidth="1"/>
    <col min="7687" max="7687" width="9.85546875" style="11" customWidth="1"/>
    <col min="7688" max="7688" width="9.28515625" style="11" customWidth="1"/>
    <col min="7689" max="7936" width="9.140625" style="11"/>
    <col min="7937" max="7937" width="31.42578125" style="11" customWidth="1"/>
    <col min="7938" max="7938" width="15" style="11" customWidth="1"/>
    <col min="7939" max="7939" width="10.28515625" style="11" customWidth="1"/>
    <col min="7940" max="7940" width="11" style="11" customWidth="1"/>
    <col min="7941" max="7941" width="9.5703125" style="11" customWidth="1"/>
    <col min="7942" max="7942" width="9.7109375" style="11" customWidth="1"/>
    <col min="7943" max="7943" width="9.85546875" style="11" customWidth="1"/>
    <col min="7944" max="7944" width="9.28515625" style="11" customWidth="1"/>
    <col min="7945" max="8192" width="9.140625" style="11"/>
    <col min="8193" max="8193" width="31.42578125" style="11" customWidth="1"/>
    <col min="8194" max="8194" width="15" style="11" customWidth="1"/>
    <col min="8195" max="8195" width="10.28515625" style="11" customWidth="1"/>
    <col min="8196" max="8196" width="11" style="11" customWidth="1"/>
    <col min="8197" max="8197" width="9.5703125" style="11" customWidth="1"/>
    <col min="8198" max="8198" width="9.7109375" style="11" customWidth="1"/>
    <col min="8199" max="8199" width="9.85546875" style="11" customWidth="1"/>
    <col min="8200" max="8200" width="9.28515625" style="11" customWidth="1"/>
    <col min="8201" max="8448" width="9.140625" style="11"/>
    <col min="8449" max="8449" width="31.42578125" style="11" customWidth="1"/>
    <col min="8450" max="8450" width="15" style="11" customWidth="1"/>
    <col min="8451" max="8451" width="10.28515625" style="11" customWidth="1"/>
    <col min="8452" max="8452" width="11" style="11" customWidth="1"/>
    <col min="8453" max="8453" width="9.5703125" style="11" customWidth="1"/>
    <col min="8454" max="8454" width="9.7109375" style="11" customWidth="1"/>
    <col min="8455" max="8455" width="9.85546875" style="11" customWidth="1"/>
    <col min="8456" max="8456" width="9.28515625" style="11" customWidth="1"/>
    <col min="8457" max="8704" width="9.140625" style="11"/>
    <col min="8705" max="8705" width="31.42578125" style="11" customWidth="1"/>
    <col min="8706" max="8706" width="15" style="11" customWidth="1"/>
    <col min="8707" max="8707" width="10.28515625" style="11" customWidth="1"/>
    <col min="8708" max="8708" width="11" style="11" customWidth="1"/>
    <col min="8709" max="8709" width="9.5703125" style="11" customWidth="1"/>
    <col min="8710" max="8710" width="9.7109375" style="11" customWidth="1"/>
    <col min="8711" max="8711" width="9.85546875" style="11" customWidth="1"/>
    <col min="8712" max="8712" width="9.28515625" style="11" customWidth="1"/>
    <col min="8713" max="8960" width="9.140625" style="11"/>
    <col min="8961" max="8961" width="31.42578125" style="11" customWidth="1"/>
    <col min="8962" max="8962" width="15" style="11" customWidth="1"/>
    <col min="8963" max="8963" width="10.28515625" style="11" customWidth="1"/>
    <col min="8964" max="8964" width="11" style="11" customWidth="1"/>
    <col min="8965" max="8965" width="9.5703125" style="11" customWidth="1"/>
    <col min="8966" max="8966" width="9.7109375" style="11" customWidth="1"/>
    <col min="8967" max="8967" width="9.85546875" style="11" customWidth="1"/>
    <col min="8968" max="8968" width="9.28515625" style="11" customWidth="1"/>
    <col min="8969" max="9216" width="9.140625" style="11"/>
    <col min="9217" max="9217" width="31.42578125" style="11" customWidth="1"/>
    <col min="9218" max="9218" width="15" style="11" customWidth="1"/>
    <col min="9219" max="9219" width="10.28515625" style="11" customWidth="1"/>
    <col min="9220" max="9220" width="11" style="11" customWidth="1"/>
    <col min="9221" max="9221" width="9.5703125" style="11" customWidth="1"/>
    <col min="9222" max="9222" width="9.7109375" style="11" customWidth="1"/>
    <col min="9223" max="9223" width="9.85546875" style="11" customWidth="1"/>
    <col min="9224" max="9224" width="9.28515625" style="11" customWidth="1"/>
    <col min="9225" max="9472" width="9.140625" style="11"/>
    <col min="9473" max="9473" width="31.42578125" style="11" customWidth="1"/>
    <col min="9474" max="9474" width="15" style="11" customWidth="1"/>
    <col min="9475" max="9475" width="10.28515625" style="11" customWidth="1"/>
    <col min="9476" max="9476" width="11" style="11" customWidth="1"/>
    <col min="9477" max="9477" width="9.5703125" style="11" customWidth="1"/>
    <col min="9478" max="9478" width="9.7109375" style="11" customWidth="1"/>
    <col min="9479" max="9479" width="9.85546875" style="11" customWidth="1"/>
    <col min="9480" max="9480" width="9.28515625" style="11" customWidth="1"/>
    <col min="9481" max="9728" width="9.140625" style="11"/>
    <col min="9729" max="9729" width="31.42578125" style="11" customWidth="1"/>
    <col min="9730" max="9730" width="15" style="11" customWidth="1"/>
    <col min="9731" max="9731" width="10.28515625" style="11" customWidth="1"/>
    <col min="9732" max="9732" width="11" style="11" customWidth="1"/>
    <col min="9733" max="9733" width="9.5703125" style="11" customWidth="1"/>
    <col min="9734" max="9734" width="9.7109375" style="11" customWidth="1"/>
    <col min="9735" max="9735" width="9.85546875" style="11" customWidth="1"/>
    <col min="9736" max="9736" width="9.28515625" style="11" customWidth="1"/>
    <col min="9737" max="9984" width="9.140625" style="11"/>
    <col min="9985" max="9985" width="31.42578125" style="11" customWidth="1"/>
    <col min="9986" max="9986" width="15" style="11" customWidth="1"/>
    <col min="9987" max="9987" width="10.28515625" style="11" customWidth="1"/>
    <col min="9988" max="9988" width="11" style="11" customWidth="1"/>
    <col min="9989" max="9989" width="9.5703125" style="11" customWidth="1"/>
    <col min="9990" max="9990" width="9.7109375" style="11" customWidth="1"/>
    <col min="9991" max="9991" width="9.85546875" style="11" customWidth="1"/>
    <col min="9992" max="9992" width="9.28515625" style="11" customWidth="1"/>
    <col min="9993" max="10240" width="9.140625" style="11"/>
    <col min="10241" max="10241" width="31.42578125" style="11" customWidth="1"/>
    <col min="10242" max="10242" width="15" style="11" customWidth="1"/>
    <col min="10243" max="10243" width="10.28515625" style="11" customWidth="1"/>
    <col min="10244" max="10244" width="11" style="11" customWidth="1"/>
    <col min="10245" max="10245" width="9.5703125" style="11" customWidth="1"/>
    <col min="10246" max="10246" width="9.7109375" style="11" customWidth="1"/>
    <col min="10247" max="10247" width="9.85546875" style="11" customWidth="1"/>
    <col min="10248" max="10248" width="9.28515625" style="11" customWidth="1"/>
    <col min="10249" max="10496" width="9.140625" style="11"/>
    <col min="10497" max="10497" width="31.42578125" style="11" customWidth="1"/>
    <col min="10498" max="10498" width="15" style="11" customWidth="1"/>
    <col min="10499" max="10499" width="10.28515625" style="11" customWidth="1"/>
    <col min="10500" max="10500" width="11" style="11" customWidth="1"/>
    <col min="10501" max="10501" width="9.5703125" style="11" customWidth="1"/>
    <col min="10502" max="10502" width="9.7109375" style="11" customWidth="1"/>
    <col min="10503" max="10503" width="9.85546875" style="11" customWidth="1"/>
    <col min="10504" max="10504" width="9.28515625" style="11" customWidth="1"/>
    <col min="10505" max="10752" width="9.140625" style="11"/>
    <col min="10753" max="10753" width="31.42578125" style="11" customWidth="1"/>
    <col min="10754" max="10754" width="15" style="11" customWidth="1"/>
    <col min="10755" max="10755" width="10.28515625" style="11" customWidth="1"/>
    <col min="10756" max="10756" width="11" style="11" customWidth="1"/>
    <col min="10757" max="10757" width="9.5703125" style="11" customWidth="1"/>
    <col min="10758" max="10758" width="9.7109375" style="11" customWidth="1"/>
    <col min="10759" max="10759" width="9.85546875" style="11" customWidth="1"/>
    <col min="10760" max="10760" width="9.28515625" style="11" customWidth="1"/>
    <col min="10761" max="11008" width="9.140625" style="11"/>
    <col min="11009" max="11009" width="31.42578125" style="11" customWidth="1"/>
    <col min="11010" max="11010" width="15" style="11" customWidth="1"/>
    <col min="11011" max="11011" width="10.28515625" style="11" customWidth="1"/>
    <col min="11012" max="11012" width="11" style="11" customWidth="1"/>
    <col min="11013" max="11013" width="9.5703125" style="11" customWidth="1"/>
    <col min="11014" max="11014" width="9.7109375" style="11" customWidth="1"/>
    <col min="11015" max="11015" width="9.85546875" style="11" customWidth="1"/>
    <col min="11016" max="11016" width="9.28515625" style="11" customWidth="1"/>
    <col min="11017" max="11264" width="9.140625" style="11"/>
    <col min="11265" max="11265" width="31.42578125" style="11" customWidth="1"/>
    <col min="11266" max="11266" width="15" style="11" customWidth="1"/>
    <col min="11267" max="11267" width="10.28515625" style="11" customWidth="1"/>
    <col min="11268" max="11268" width="11" style="11" customWidth="1"/>
    <col min="11269" max="11269" width="9.5703125" style="11" customWidth="1"/>
    <col min="11270" max="11270" width="9.7109375" style="11" customWidth="1"/>
    <col min="11271" max="11271" width="9.85546875" style="11" customWidth="1"/>
    <col min="11272" max="11272" width="9.28515625" style="11" customWidth="1"/>
    <col min="11273" max="11520" width="9.140625" style="11"/>
    <col min="11521" max="11521" width="31.42578125" style="11" customWidth="1"/>
    <col min="11522" max="11522" width="15" style="11" customWidth="1"/>
    <col min="11523" max="11523" width="10.28515625" style="11" customWidth="1"/>
    <col min="11524" max="11524" width="11" style="11" customWidth="1"/>
    <col min="11525" max="11525" width="9.5703125" style="11" customWidth="1"/>
    <col min="11526" max="11526" width="9.7109375" style="11" customWidth="1"/>
    <col min="11527" max="11527" width="9.85546875" style="11" customWidth="1"/>
    <col min="11528" max="11528" width="9.28515625" style="11" customWidth="1"/>
    <col min="11529" max="11776" width="9.140625" style="11"/>
    <col min="11777" max="11777" width="31.42578125" style="11" customWidth="1"/>
    <col min="11778" max="11778" width="15" style="11" customWidth="1"/>
    <col min="11779" max="11779" width="10.28515625" style="11" customWidth="1"/>
    <col min="11780" max="11780" width="11" style="11" customWidth="1"/>
    <col min="11781" max="11781" width="9.5703125" style="11" customWidth="1"/>
    <col min="11782" max="11782" width="9.7109375" style="11" customWidth="1"/>
    <col min="11783" max="11783" width="9.85546875" style="11" customWidth="1"/>
    <col min="11784" max="11784" width="9.28515625" style="11" customWidth="1"/>
    <col min="11785" max="12032" width="9.140625" style="11"/>
    <col min="12033" max="12033" width="31.42578125" style="11" customWidth="1"/>
    <col min="12034" max="12034" width="15" style="11" customWidth="1"/>
    <col min="12035" max="12035" width="10.28515625" style="11" customWidth="1"/>
    <col min="12036" max="12036" width="11" style="11" customWidth="1"/>
    <col min="12037" max="12037" width="9.5703125" style="11" customWidth="1"/>
    <col min="12038" max="12038" width="9.7109375" style="11" customWidth="1"/>
    <col min="12039" max="12039" width="9.85546875" style="11" customWidth="1"/>
    <col min="12040" max="12040" width="9.28515625" style="11" customWidth="1"/>
    <col min="12041" max="12288" width="9.140625" style="11"/>
    <col min="12289" max="12289" width="31.42578125" style="11" customWidth="1"/>
    <col min="12290" max="12290" width="15" style="11" customWidth="1"/>
    <col min="12291" max="12291" width="10.28515625" style="11" customWidth="1"/>
    <col min="12292" max="12292" width="11" style="11" customWidth="1"/>
    <col min="12293" max="12293" width="9.5703125" style="11" customWidth="1"/>
    <col min="12294" max="12294" width="9.7109375" style="11" customWidth="1"/>
    <col min="12295" max="12295" width="9.85546875" style="11" customWidth="1"/>
    <col min="12296" max="12296" width="9.28515625" style="11" customWidth="1"/>
    <col min="12297" max="12544" width="9.140625" style="11"/>
    <col min="12545" max="12545" width="31.42578125" style="11" customWidth="1"/>
    <col min="12546" max="12546" width="15" style="11" customWidth="1"/>
    <col min="12547" max="12547" width="10.28515625" style="11" customWidth="1"/>
    <col min="12548" max="12548" width="11" style="11" customWidth="1"/>
    <col min="12549" max="12549" width="9.5703125" style="11" customWidth="1"/>
    <col min="12550" max="12550" width="9.7109375" style="11" customWidth="1"/>
    <col min="12551" max="12551" width="9.85546875" style="11" customWidth="1"/>
    <col min="12552" max="12552" width="9.28515625" style="11" customWidth="1"/>
    <col min="12553" max="12800" width="9.140625" style="11"/>
    <col min="12801" max="12801" width="31.42578125" style="11" customWidth="1"/>
    <col min="12802" max="12802" width="15" style="11" customWidth="1"/>
    <col min="12803" max="12803" width="10.28515625" style="11" customWidth="1"/>
    <col min="12804" max="12804" width="11" style="11" customWidth="1"/>
    <col min="12805" max="12805" width="9.5703125" style="11" customWidth="1"/>
    <col min="12806" max="12806" width="9.7109375" style="11" customWidth="1"/>
    <col min="12807" max="12807" width="9.85546875" style="11" customWidth="1"/>
    <col min="12808" max="12808" width="9.28515625" style="11" customWidth="1"/>
    <col min="12809" max="13056" width="9.140625" style="11"/>
    <col min="13057" max="13057" width="31.42578125" style="11" customWidth="1"/>
    <col min="13058" max="13058" width="15" style="11" customWidth="1"/>
    <col min="13059" max="13059" width="10.28515625" style="11" customWidth="1"/>
    <col min="13060" max="13060" width="11" style="11" customWidth="1"/>
    <col min="13061" max="13061" width="9.5703125" style="11" customWidth="1"/>
    <col min="13062" max="13062" width="9.7109375" style="11" customWidth="1"/>
    <col min="13063" max="13063" width="9.85546875" style="11" customWidth="1"/>
    <col min="13064" max="13064" width="9.28515625" style="11" customWidth="1"/>
    <col min="13065" max="13312" width="9.140625" style="11"/>
    <col min="13313" max="13313" width="31.42578125" style="11" customWidth="1"/>
    <col min="13314" max="13314" width="15" style="11" customWidth="1"/>
    <col min="13315" max="13315" width="10.28515625" style="11" customWidth="1"/>
    <col min="13316" max="13316" width="11" style="11" customWidth="1"/>
    <col min="13317" max="13317" width="9.5703125" style="11" customWidth="1"/>
    <col min="13318" max="13318" width="9.7109375" style="11" customWidth="1"/>
    <col min="13319" max="13319" width="9.85546875" style="11" customWidth="1"/>
    <col min="13320" max="13320" width="9.28515625" style="11" customWidth="1"/>
    <col min="13321" max="13568" width="9.140625" style="11"/>
    <col min="13569" max="13569" width="31.42578125" style="11" customWidth="1"/>
    <col min="13570" max="13570" width="15" style="11" customWidth="1"/>
    <col min="13571" max="13571" width="10.28515625" style="11" customWidth="1"/>
    <col min="13572" max="13572" width="11" style="11" customWidth="1"/>
    <col min="13573" max="13573" width="9.5703125" style="11" customWidth="1"/>
    <col min="13574" max="13574" width="9.7109375" style="11" customWidth="1"/>
    <col min="13575" max="13575" width="9.85546875" style="11" customWidth="1"/>
    <col min="13576" max="13576" width="9.28515625" style="11" customWidth="1"/>
    <col min="13577" max="13824" width="9.140625" style="11"/>
    <col min="13825" max="13825" width="31.42578125" style="11" customWidth="1"/>
    <col min="13826" max="13826" width="15" style="11" customWidth="1"/>
    <col min="13827" max="13827" width="10.28515625" style="11" customWidth="1"/>
    <col min="13828" max="13828" width="11" style="11" customWidth="1"/>
    <col min="13829" max="13829" width="9.5703125" style="11" customWidth="1"/>
    <col min="13830" max="13830" width="9.7109375" style="11" customWidth="1"/>
    <col min="13831" max="13831" width="9.85546875" style="11" customWidth="1"/>
    <col min="13832" max="13832" width="9.28515625" style="11" customWidth="1"/>
    <col min="13833" max="14080" width="9.140625" style="11"/>
    <col min="14081" max="14081" width="31.42578125" style="11" customWidth="1"/>
    <col min="14082" max="14082" width="15" style="11" customWidth="1"/>
    <col min="14083" max="14083" width="10.28515625" style="11" customWidth="1"/>
    <col min="14084" max="14084" width="11" style="11" customWidth="1"/>
    <col min="14085" max="14085" width="9.5703125" style="11" customWidth="1"/>
    <col min="14086" max="14086" width="9.7109375" style="11" customWidth="1"/>
    <col min="14087" max="14087" width="9.85546875" style="11" customWidth="1"/>
    <col min="14088" max="14088" width="9.28515625" style="11" customWidth="1"/>
    <col min="14089" max="14336" width="9.140625" style="11"/>
    <col min="14337" max="14337" width="31.42578125" style="11" customWidth="1"/>
    <col min="14338" max="14338" width="15" style="11" customWidth="1"/>
    <col min="14339" max="14339" width="10.28515625" style="11" customWidth="1"/>
    <col min="14340" max="14340" width="11" style="11" customWidth="1"/>
    <col min="14341" max="14341" width="9.5703125" style="11" customWidth="1"/>
    <col min="14342" max="14342" width="9.7109375" style="11" customWidth="1"/>
    <col min="14343" max="14343" width="9.85546875" style="11" customWidth="1"/>
    <col min="14344" max="14344" width="9.28515625" style="11" customWidth="1"/>
    <col min="14345" max="14592" width="9.140625" style="11"/>
    <col min="14593" max="14593" width="31.42578125" style="11" customWidth="1"/>
    <col min="14594" max="14594" width="15" style="11" customWidth="1"/>
    <col min="14595" max="14595" width="10.28515625" style="11" customWidth="1"/>
    <col min="14596" max="14596" width="11" style="11" customWidth="1"/>
    <col min="14597" max="14597" width="9.5703125" style="11" customWidth="1"/>
    <col min="14598" max="14598" width="9.7109375" style="11" customWidth="1"/>
    <col min="14599" max="14599" width="9.85546875" style="11" customWidth="1"/>
    <col min="14600" max="14600" width="9.28515625" style="11" customWidth="1"/>
    <col min="14601" max="14848" width="9.140625" style="11"/>
    <col min="14849" max="14849" width="31.42578125" style="11" customWidth="1"/>
    <col min="14850" max="14850" width="15" style="11" customWidth="1"/>
    <col min="14851" max="14851" width="10.28515625" style="11" customWidth="1"/>
    <col min="14852" max="14852" width="11" style="11" customWidth="1"/>
    <col min="14853" max="14853" width="9.5703125" style="11" customWidth="1"/>
    <col min="14854" max="14854" width="9.7109375" style="11" customWidth="1"/>
    <col min="14855" max="14855" width="9.85546875" style="11" customWidth="1"/>
    <col min="14856" max="14856" width="9.28515625" style="11" customWidth="1"/>
    <col min="14857" max="15104" width="9.140625" style="11"/>
    <col min="15105" max="15105" width="31.42578125" style="11" customWidth="1"/>
    <col min="15106" max="15106" width="15" style="11" customWidth="1"/>
    <col min="15107" max="15107" width="10.28515625" style="11" customWidth="1"/>
    <col min="15108" max="15108" width="11" style="11" customWidth="1"/>
    <col min="15109" max="15109" width="9.5703125" style="11" customWidth="1"/>
    <col min="15110" max="15110" width="9.7109375" style="11" customWidth="1"/>
    <col min="15111" max="15111" width="9.85546875" style="11" customWidth="1"/>
    <col min="15112" max="15112" width="9.28515625" style="11" customWidth="1"/>
    <col min="15113" max="15360" width="9.140625" style="11"/>
    <col min="15361" max="15361" width="31.42578125" style="11" customWidth="1"/>
    <col min="15362" max="15362" width="15" style="11" customWidth="1"/>
    <col min="15363" max="15363" width="10.28515625" style="11" customWidth="1"/>
    <col min="15364" max="15364" width="11" style="11" customWidth="1"/>
    <col min="15365" max="15365" width="9.5703125" style="11" customWidth="1"/>
    <col min="15366" max="15366" width="9.7109375" style="11" customWidth="1"/>
    <col min="15367" max="15367" width="9.85546875" style="11" customWidth="1"/>
    <col min="15368" max="15368" width="9.28515625" style="11" customWidth="1"/>
    <col min="15369" max="15616" width="9.140625" style="11"/>
    <col min="15617" max="15617" width="31.42578125" style="11" customWidth="1"/>
    <col min="15618" max="15618" width="15" style="11" customWidth="1"/>
    <col min="15619" max="15619" width="10.28515625" style="11" customWidth="1"/>
    <col min="15620" max="15620" width="11" style="11" customWidth="1"/>
    <col min="15621" max="15621" width="9.5703125" style="11" customWidth="1"/>
    <col min="15622" max="15622" width="9.7109375" style="11" customWidth="1"/>
    <col min="15623" max="15623" width="9.85546875" style="11" customWidth="1"/>
    <col min="15624" max="15624" width="9.28515625" style="11" customWidth="1"/>
    <col min="15625" max="15872" width="9.140625" style="11"/>
    <col min="15873" max="15873" width="31.42578125" style="11" customWidth="1"/>
    <col min="15874" max="15874" width="15" style="11" customWidth="1"/>
    <col min="15875" max="15875" width="10.28515625" style="11" customWidth="1"/>
    <col min="15876" max="15876" width="11" style="11" customWidth="1"/>
    <col min="15877" max="15877" width="9.5703125" style="11" customWidth="1"/>
    <col min="15878" max="15878" width="9.7109375" style="11" customWidth="1"/>
    <col min="15879" max="15879" width="9.85546875" style="11" customWidth="1"/>
    <col min="15880" max="15880" width="9.28515625" style="11" customWidth="1"/>
    <col min="15881" max="16128" width="9.140625" style="11"/>
    <col min="16129" max="16129" width="31.42578125" style="11" customWidth="1"/>
    <col min="16130" max="16130" width="15" style="11" customWidth="1"/>
    <col min="16131" max="16131" width="10.28515625" style="11" customWidth="1"/>
    <col min="16132" max="16132" width="11" style="11" customWidth="1"/>
    <col min="16133" max="16133" width="9.5703125" style="11" customWidth="1"/>
    <col min="16134" max="16134" width="9.7109375" style="11" customWidth="1"/>
    <col min="16135" max="16135" width="9.85546875" style="11" customWidth="1"/>
    <col min="16136" max="16136" width="9.28515625" style="11" customWidth="1"/>
    <col min="16137" max="16384" width="9.140625" style="11"/>
  </cols>
  <sheetData>
    <row r="1" spans="1:20" s="10" customFormat="1" x14ac:dyDescent="0.2">
      <c r="A1" s="10" t="s">
        <v>24</v>
      </c>
    </row>
    <row r="2" spans="1:20" s="10" customFormat="1" x14ac:dyDescent="0.2">
      <c r="A2" s="10" t="s">
        <v>25</v>
      </c>
    </row>
    <row r="3" spans="1:20" s="10" customFormat="1" x14ac:dyDescent="0.2"/>
    <row r="4" spans="1:20" ht="13.5" thickBot="1" x14ac:dyDescent="0.25"/>
    <row r="5" spans="1:20" s="12" customFormat="1" ht="15.75" thickBot="1" x14ac:dyDescent="0.3">
      <c r="A5" s="100" t="s">
        <v>26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0" ht="13.5" thickBot="1" x14ac:dyDescent="0.25">
      <c r="A6" s="13"/>
      <c r="T6" s="14"/>
    </row>
    <row r="7" spans="1:20" ht="78" customHeight="1" thickBot="1" x14ac:dyDescent="0.3">
      <c r="A7" s="103" t="s">
        <v>27</v>
      </c>
      <c r="B7" s="104"/>
      <c r="C7" s="105" t="s">
        <v>28</v>
      </c>
      <c r="D7" s="106"/>
      <c r="E7" s="107"/>
      <c r="F7" s="108" t="s">
        <v>29</v>
      </c>
      <c r="G7" s="106"/>
      <c r="H7" s="107"/>
      <c r="I7" s="108" t="s">
        <v>30</v>
      </c>
      <c r="J7" s="106"/>
      <c r="K7" s="106"/>
      <c r="L7" s="109" t="s">
        <v>31</v>
      </c>
      <c r="M7" s="110"/>
      <c r="N7" s="111"/>
      <c r="O7" s="110" t="s">
        <v>32</v>
      </c>
      <c r="P7" s="110"/>
      <c r="Q7" s="111"/>
      <c r="R7" s="109" t="s">
        <v>33</v>
      </c>
      <c r="S7" s="110"/>
      <c r="T7" s="111"/>
    </row>
    <row r="8" spans="1:20" x14ac:dyDescent="0.2">
      <c r="A8" s="15" t="s">
        <v>34</v>
      </c>
      <c r="B8" s="16" t="s">
        <v>35</v>
      </c>
      <c r="C8" s="16" t="s">
        <v>36</v>
      </c>
      <c r="D8" s="16" t="s">
        <v>37</v>
      </c>
      <c r="E8" s="17" t="s">
        <v>38</v>
      </c>
      <c r="F8" s="18" t="s">
        <v>36</v>
      </c>
      <c r="G8" s="18" t="s">
        <v>37</v>
      </c>
      <c r="H8" s="19">
        <v>0.25619999999999998</v>
      </c>
      <c r="I8" s="18" t="s">
        <v>36</v>
      </c>
      <c r="J8" s="18" t="s">
        <v>37</v>
      </c>
      <c r="K8" s="65" t="s">
        <v>38</v>
      </c>
      <c r="L8" s="70" t="s">
        <v>36</v>
      </c>
      <c r="M8" s="18" t="s">
        <v>37</v>
      </c>
      <c r="N8" s="21" t="s">
        <v>38</v>
      </c>
      <c r="O8" s="69" t="s">
        <v>36</v>
      </c>
      <c r="P8" s="18" t="s">
        <v>37</v>
      </c>
      <c r="Q8" s="20" t="s">
        <v>38</v>
      </c>
      <c r="R8" s="18" t="s">
        <v>36</v>
      </c>
      <c r="S8" s="18" t="s">
        <v>37</v>
      </c>
      <c r="T8" s="21" t="s">
        <v>38</v>
      </c>
    </row>
    <row r="9" spans="1:20" ht="15" x14ac:dyDescent="0.25">
      <c r="A9" s="22" t="s">
        <v>39</v>
      </c>
      <c r="B9" s="23">
        <v>1.5</v>
      </c>
      <c r="C9" s="24">
        <v>3</v>
      </c>
      <c r="D9" s="24">
        <v>4</v>
      </c>
      <c r="E9" s="24">
        <v>5.5</v>
      </c>
      <c r="F9" s="24">
        <v>3.8</v>
      </c>
      <c r="G9" s="25">
        <v>4.01</v>
      </c>
      <c r="H9" s="25">
        <v>4.67</v>
      </c>
      <c r="I9" s="25">
        <v>3.43</v>
      </c>
      <c r="J9" s="25">
        <v>4.93</v>
      </c>
      <c r="K9" s="66">
        <v>6.71</v>
      </c>
      <c r="L9" s="71">
        <v>1.5</v>
      </c>
      <c r="M9" s="26">
        <v>3.45</v>
      </c>
      <c r="N9" s="31">
        <v>4.49</v>
      </c>
      <c r="O9" s="26">
        <v>5.29</v>
      </c>
      <c r="P9" s="26">
        <v>5.92</v>
      </c>
      <c r="Q9" s="26">
        <v>7.93</v>
      </c>
      <c r="R9" s="25">
        <v>4</v>
      </c>
      <c r="S9" s="25">
        <v>5.52</v>
      </c>
      <c r="T9" s="27" t="s">
        <v>40</v>
      </c>
    </row>
    <row r="10" spans="1:20" ht="15" x14ac:dyDescent="0.25">
      <c r="A10" s="28" t="s">
        <v>41</v>
      </c>
      <c r="B10" s="29">
        <v>0.3</v>
      </c>
      <c r="C10" s="30">
        <v>0.8</v>
      </c>
      <c r="D10" s="30">
        <v>0.8</v>
      </c>
      <c r="E10" s="30">
        <v>1</v>
      </c>
      <c r="F10" s="30">
        <v>0.32</v>
      </c>
      <c r="G10" s="26">
        <v>0.4</v>
      </c>
      <c r="H10" s="26">
        <v>0.74</v>
      </c>
      <c r="I10" s="26">
        <v>0.28000000000000003</v>
      </c>
      <c r="J10" s="26">
        <v>0.49</v>
      </c>
      <c r="K10" s="67">
        <v>0.75</v>
      </c>
      <c r="L10" s="71">
        <v>0.3</v>
      </c>
      <c r="M10" s="26">
        <v>0.48</v>
      </c>
      <c r="N10" s="31">
        <v>0.82</v>
      </c>
      <c r="O10" s="26">
        <v>0.25</v>
      </c>
      <c r="P10" s="26">
        <v>0.51</v>
      </c>
      <c r="Q10" s="26">
        <v>0.56000000000000005</v>
      </c>
      <c r="R10" s="26">
        <v>0.81</v>
      </c>
      <c r="S10" s="26">
        <v>1.22</v>
      </c>
      <c r="T10" s="31">
        <v>1.99</v>
      </c>
    </row>
    <row r="11" spans="1:20" ht="15" x14ac:dyDescent="0.25">
      <c r="A11" s="28" t="s">
        <v>42</v>
      </c>
      <c r="B11" s="29">
        <v>0.85</v>
      </c>
      <c r="C11" s="30">
        <v>0.97</v>
      </c>
      <c r="D11" s="30">
        <v>1.27</v>
      </c>
      <c r="E11" s="30">
        <v>1.27</v>
      </c>
      <c r="F11" s="30">
        <v>0.5</v>
      </c>
      <c r="G11" s="26">
        <v>0.56000000000000005</v>
      </c>
      <c r="H11" s="26">
        <v>0.97</v>
      </c>
      <c r="I11" s="26">
        <v>1</v>
      </c>
      <c r="J11" s="26">
        <v>1.39</v>
      </c>
      <c r="K11" s="67">
        <v>1.74</v>
      </c>
      <c r="L11" s="71">
        <v>0.56000000000000005</v>
      </c>
      <c r="M11" s="26">
        <v>0.85</v>
      </c>
      <c r="N11" s="31">
        <v>0.89</v>
      </c>
      <c r="O11" s="26">
        <v>1</v>
      </c>
      <c r="P11" s="26">
        <v>1.48</v>
      </c>
      <c r="Q11" s="26">
        <v>1.97</v>
      </c>
      <c r="R11" s="26">
        <v>1.46</v>
      </c>
      <c r="S11" s="26">
        <v>2.3199999999999998</v>
      </c>
      <c r="T11" s="31">
        <v>3.16</v>
      </c>
    </row>
    <row r="12" spans="1:20" ht="15" x14ac:dyDescent="0.25">
      <c r="A12" s="28" t="s">
        <v>43</v>
      </c>
      <c r="B12" s="29">
        <v>0.56000000000000005</v>
      </c>
      <c r="C12" s="30">
        <v>0.59</v>
      </c>
      <c r="D12" s="30">
        <v>1.23</v>
      </c>
      <c r="E12" s="30">
        <v>1.39</v>
      </c>
      <c r="F12" s="30">
        <v>1.02</v>
      </c>
      <c r="G12" s="26">
        <v>1.1100000000000001</v>
      </c>
      <c r="H12" s="32">
        <v>1.21</v>
      </c>
      <c r="I12" s="26">
        <v>0.94</v>
      </c>
      <c r="J12" s="26">
        <v>0.99</v>
      </c>
      <c r="K12" s="68">
        <v>1.17</v>
      </c>
      <c r="L12" s="71">
        <v>0.85</v>
      </c>
      <c r="M12" s="26">
        <v>0.85</v>
      </c>
      <c r="N12" s="33">
        <v>1.1100000000000001</v>
      </c>
      <c r="O12" s="26">
        <v>1.01</v>
      </c>
      <c r="P12" s="26">
        <v>1.07</v>
      </c>
      <c r="Q12" s="32">
        <v>1.1100000000000001</v>
      </c>
      <c r="R12" s="26">
        <v>0.94</v>
      </c>
      <c r="S12" s="26">
        <v>1.02</v>
      </c>
      <c r="T12" s="33">
        <v>1.33</v>
      </c>
    </row>
    <row r="13" spans="1:20" ht="15.75" thickBot="1" x14ac:dyDescent="0.3">
      <c r="A13" s="28" t="s">
        <v>44</v>
      </c>
      <c r="B13" s="29">
        <v>3.5</v>
      </c>
      <c r="C13" s="34">
        <v>6.16</v>
      </c>
      <c r="D13" s="35">
        <v>7.4</v>
      </c>
      <c r="E13" s="30">
        <v>8.9600000000000009</v>
      </c>
      <c r="F13" s="36">
        <v>6.64</v>
      </c>
      <c r="G13" s="36">
        <v>7.3</v>
      </c>
      <c r="H13" s="37">
        <v>8.69</v>
      </c>
      <c r="I13" s="36">
        <v>6.74</v>
      </c>
      <c r="J13" s="36">
        <v>8.0399999999999991</v>
      </c>
      <c r="K13" s="35">
        <v>9.4</v>
      </c>
      <c r="L13" s="72">
        <v>3.5</v>
      </c>
      <c r="M13" s="73">
        <v>5.1100000000000003</v>
      </c>
      <c r="N13" s="74">
        <v>6.22</v>
      </c>
      <c r="O13" s="36">
        <v>8</v>
      </c>
      <c r="P13" s="36">
        <v>8.31</v>
      </c>
      <c r="Q13" s="37">
        <v>9.51</v>
      </c>
      <c r="R13" s="36">
        <v>7.14</v>
      </c>
      <c r="S13" s="36">
        <v>8.4</v>
      </c>
      <c r="T13" s="38">
        <v>10.43</v>
      </c>
    </row>
    <row r="14" spans="1:20" ht="15" x14ac:dyDescent="0.25">
      <c r="A14" s="39" t="s">
        <v>45</v>
      </c>
      <c r="B14" s="40">
        <v>8.5299999999999994</v>
      </c>
      <c r="C14" s="112" t="s">
        <v>46</v>
      </c>
      <c r="D14" s="112"/>
      <c r="E14" s="112"/>
      <c r="F14" s="112"/>
      <c r="G14" s="112"/>
      <c r="H14" s="112"/>
      <c r="I14" s="112"/>
      <c r="J14" s="112"/>
      <c r="K14" s="112"/>
      <c r="L14" s="113"/>
      <c r="M14" s="113"/>
      <c r="N14" s="113"/>
      <c r="O14" s="112"/>
      <c r="P14" s="112"/>
      <c r="Q14" s="112"/>
      <c r="R14" s="112"/>
      <c r="S14" s="112"/>
      <c r="T14" s="114"/>
    </row>
    <row r="15" spans="1:20" x14ac:dyDescent="0.2">
      <c r="A15" s="13"/>
      <c r="C15" s="41"/>
      <c r="D15" s="41"/>
      <c r="E15" s="41"/>
      <c r="T15" s="14"/>
    </row>
    <row r="16" spans="1:20" x14ac:dyDescent="0.2">
      <c r="A16" s="115" t="s">
        <v>47</v>
      </c>
      <c r="B16" s="116"/>
      <c r="C16" s="116"/>
      <c r="D16" s="116"/>
      <c r="E16" s="116"/>
      <c r="F16" s="116"/>
      <c r="G16" s="116"/>
      <c r="H16" s="116"/>
      <c r="J16" s="117" t="s">
        <v>48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</row>
    <row r="17" spans="1:20" x14ac:dyDescent="0.2">
      <c r="A17" s="118" t="s">
        <v>49</v>
      </c>
      <c r="B17" s="119"/>
      <c r="C17" s="119"/>
      <c r="D17" s="119"/>
      <c r="E17" s="119"/>
      <c r="F17" s="119"/>
      <c r="G17" s="119"/>
      <c r="H17" s="119"/>
      <c r="J17" s="117" t="s">
        <v>50</v>
      </c>
      <c r="K17" s="117"/>
      <c r="L17" s="117"/>
      <c r="M17" s="117"/>
      <c r="N17" s="117"/>
      <c r="O17" s="117"/>
      <c r="P17" s="117"/>
      <c r="Q17" s="117"/>
      <c r="R17" s="42" t="s">
        <v>36</v>
      </c>
      <c r="S17" s="42" t="s">
        <v>37</v>
      </c>
      <c r="T17" s="42" t="s">
        <v>38</v>
      </c>
    </row>
    <row r="18" spans="1:20" x14ac:dyDescent="0.2">
      <c r="A18" s="93" t="s">
        <v>51</v>
      </c>
      <c r="B18" s="94"/>
      <c r="C18" s="94"/>
      <c r="D18" s="94"/>
      <c r="E18" s="94"/>
      <c r="F18" s="94"/>
      <c r="G18" s="94"/>
      <c r="H18" s="94"/>
      <c r="J18" s="95" t="s">
        <v>28</v>
      </c>
      <c r="K18" s="95"/>
      <c r="L18" s="95"/>
      <c r="M18" s="95"/>
      <c r="N18" s="95"/>
      <c r="O18" s="95"/>
      <c r="P18" s="95"/>
      <c r="Q18" s="95"/>
      <c r="R18" s="43">
        <v>20.34</v>
      </c>
      <c r="S18" s="43">
        <v>22.12</v>
      </c>
      <c r="T18" s="43">
        <v>25</v>
      </c>
    </row>
    <row r="19" spans="1:20" x14ac:dyDescent="0.2">
      <c r="A19" s="93" t="s">
        <v>52</v>
      </c>
      <c r="B19" s="94"/>
      <c r="C19" s="94"/>
      <c r="D19" s="94"/>
      <c r="E19" s="94"/>
      <c r="F19" s="94"/>
      <c r="G19" s="94"/>
      <c r="H19" s="94"/>
      <c r="J19" s="95" t="s">
        <v>53</v>
      </c>
      <c r="K19" s="95"/>
      <c r="L19" s="95"/>
      <c r="M19" s="95"/>
      <c r="N19" s="95"/>
      <c r="O19" s="95"/>
      <c r="P19" s="95"/>
      <c r="Q19" s="95"/>
      <c r="R19" s="43">
        <v>19.600000000000001</v>
      </c>
      <c r="S19" s="43">
        <v>20.97</v>
      </c>
      <c r="T19" s="43">
        <v>24.23</v>
      </c>
    </row>
    <row r="20" spans="1:20" ht="20.25" x14ac:dyDescent="0.3">
      <c r="A20" s="44" t="s">
        <v>54</v>
      </c>
      <c r="B20" s="45">
        <f>((1+(B9+B10+B11)/100)*((1+B12/100)*(1+B13/100))/(1-B14/100))-1</f>
        <v>0.1680081928501147</v>
      </c>
      <c r="C20" s="46"/>
      <c r="D20" s="46"/>
      <c r="J20" s="95" t="s">
        <v>55</v>
      </c>
      <c r="K20" s="95"/>
      <c r="L20" s="95"/>
      <c r="M20" s="95"/>
      <c r="N20" s="95"/>
      <c r="O20" s="95"/>
      <c r="P20" s="95"/>
      <c r="Q20" s="95"/>
      <c r="R20" s="43">
        <v>20.76</v>
      </c>
      <c r="S20" s="43">
        <v>24.18</v>
      </c>
      <c r="T20" s="43">
        <v>26.44</v>
      </c>
    </row>
    <row r="21" spans="1:20" ht="18" x14ac:dyDescent="0.2">
      <c r="A21" s="96" t="s">
        <v>56</v>
      </c>
      <c r="B21" s="97"/>
      <c r="C21" s="97"/>
      <c r="D21" s="98"/>
      <c r="J21" s="95" t="s">
        <v>57</v>
      </c>
      <c r="K21" s="95"/>
      <c r="L21" s="95"/>
      <c r="M21" s="95"/>
      <c r="N21" s="95"/>
      <c r="O21" s="95"/>
      <c r="P21" s="95"/>
      <c r="Q21" s="95"/>
      <c r="R21" s="43">
        <v>24</v>
      </c>
      <c r="S21" s="43">
        <v>25.84</v>
      </c>
      <c r="T21" s="43">
        <v>27.86</v>
      </c>
    </row>
    <row r="22" spans="1:20" ht="13.5" thickBot="1" x14ac:dyDescent="0.25">
      <c r="A22" s="47"/>
      <c r="B22" s="48"/>
      <c r="C22" s="48"/>
      <c r="D22" s="49"/>
      <c r="J22" s="99" t="s">
        <v>58</v>
      </c>
      <c r="K22" s="99"/>
      <c r="L22" s="99"/>
      <c r="M22" s="99"/>
      <c r="N22" s="99"/>
      <c r="O22" s="99"/>
      <c r="P22" s="99"/>
      <c r="Q22" s="99"/>
      <c r="R22" s="75">
        <v>22.8</v>
      </c>
      <c r="S22" s="75">
        <v>27.48</v>
      </c>
      <c r="T22" s="75">
        <v>30.95</v>
      </c>
    </row>
    <row r="23" spans="1:20" ht="13.5" thickBot="1" x14ac:dyDescent="0.25">
      <c r="A23" s="13"/>
      <c r="D23" s="50"/>
      <c r="J23" s="91" t="s">
        <v>59</v>
      </c>
      <c r="K23" s="92"/>
      <c r="L23" s="92"/>
      <c r="M23" s="92"/>
      <c r="N23" s="92"/>
      <c r="O23" s="92"/>
      <c r="P23" s="92"/>
      <c r="Q23" s="92"/>
      <c r="R23" s="76">
        <v>11.1</v>
      </c>
      <c r="S23" s="76">
        <v>14.02</v>
      </c>
      <c r="T23" s="77">
        <v>16.8</v>
      </c>
    </row>
    <row r="24" spans="1:20" x14ac:dyDescent="0.2">
      <c r="A24" s="51"/>
      <c r="B24" s="52"/>
      <c r="C24" s="52"/>
      <c r="D24" s="53"/>
      <c r="T24" s="14"/>
    </row>
    <row r="25" spans="1:20" ht="15" x14ac:dyDescent="0.25">
      <c r="A25" s="13"/>
      <c r="N25" s="54"/>
      <c r="O25" s="54"/>
      <c r="P25" s="54"/>
      <c r="Q25" s="54"/>
      <c r="R25" s="54"/>
      <c r="S25" s="54"/>
      <c r="T25" s="55"/>
    </row>
    <row r="26" spans="1:20" ht="15.75" thickBot="1" x14ac:dyDescent="0.3">
      <c r="A26" s="56" t="s">
        <v>60</v>
      </c>
      <c r="B26" s="57"/>
      <c r="C26" s="57"/>
      <c r="D26" s="57"/>
      <c r="E26" s="57"/>
      <c r="F26" s="57"/>
      <c r="G26" s="57"/>
      <c r="H26" s="57"/>
      <c r="N26" s="54"/>
      <c r="O26" s="54"/>
      <c r="P26" s="54"/>
      <c r="Q26" s="54"/>
      <c r="R26" s="54"/>
      <c r="S26" s="54"/>
      <c r="T26" s="55"/>
    </row>
    <row r="27" spans="1:20" ht="15" x14ac:dyDescent="0.25">
      <c r="A27" s="58"/>
      <c r="N27" s="54"/>
      <c r="O27" s="54"/>
      <c r="P27" s="54"/>
      <c r="Q27" s="54"/>
      <c r="R27" s="54"/>
      <c r="S27" s="54"/>
      <c r="T27" s="55"/>
    </row>
    <row r="28" spans="1:20" ht="15" x14ac:dyDescent="0.25">
      <c r="A28" s="59" t="s">
        <v>61</v>
      </c>
      <c r="N28" s="54"/>
      <c r="O28" s="54"/>
      <c r="P28" s="54"/>
      <c r="Q28" s="54"/>
      <c r="R28" s="54"/>
      <c r="S28" s="54"/>
      <c r="T28" s="55"/>
    </row>
    <row r="29" spans="1:20" ht="23.25" x14ac:dyDescent="0.35">
      <c r="A29" s="59" t="s">
        <v>62</v>
      </c>
      <c r="N29" s="60"/>
      <c r="O29" s="54"/>
      <c r="P29" s="54"/>
      <c r="Q29" s="54"/>
      <c r="R29" s="54"/>
      <c r="S29" s="54"/>
      <c r="T29" s="55"/>
    </row>
    <row r="30" spans="1:20" ht="15.75" thickBot="1" x14ac:dyDescent="0.3">
      <c r="A30" s="61" t="s">
        <v>63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63"/>
      <c r="P30" s="63"/>
      <c r="Q30" s="63"/>
      <c r="R30" s="63"/>
      <c r="S30" s="63"/>
      <c r="T30" s="64"/>
    </row>
  </sheetData>
  <mergeCells count="22">
    <mergeCell ref="A18:H18"/>
    <mergeCell ref="J18:Q18"/>
    <mergeCell ref="A5:T5"/>
    <mergeCell ref="A7:B7"/>
    <mergeCell ref="C7:E7"/>
    <mergeCell ref="F7:H7"/>
    <mergeCell ref="I7:K7"/>
    <mergeCell ref="L7:N7"/>
    <mergeCell ref="O7:Q7"/>
    <mergeCell ref="R7:T7"/>
    <mergeCell ref="C14:T14"/>
    <mergeCell ref="A16:H16"/>
    <mergeCell ref="J16:T16"/>
    <mergeCell ref="A17:H17"/>
    <mergeCell ref="J17:Q17"/>
    <mergeCell ref="J23:Q23"/>
    <mergeCell ref="A19:H19"/>
    <mergeCell ref="J19:Q19"/>
    <mergeCell ref="J20:Q20"/>
    <mergeCell ref="A21:D21"/>
    <mergeCell ref="J21:Q21"/>
    <mergeCell ref="J22:Q22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Microsoft Equation 3.0" shapeId="3073" r:id="rId4">
          <objectPr defaultSize="0" autoPict="0" r:id="rId5">
            <anchor moveWithCells="1" sizeWithCells="1">
              <from>
                <xdr:col>0</xdr:col>
                <xdr:colOff>200025</xdr:colOff>
                <xdr:row>21</xdr:row>
                <xdr:rowOff>47625</xdr:rowOff>
              </from>
              <to>
                <xdr:col>3</xdr:col>
                <xdr:colOff>285750</xdr:colOff>
                <xdr:row>23</xdr:row>
                <xdr:rowOff>95250</xdr:rowOff>
              </to>
            </anchor>
          </objectPr>
        </oleObject>
      </mc:Choice>
      <mc:Fallback>
        <oleObject progId="Microsoft Equation 3.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EQUIPAMENTOS</vt:lpstr>
      <vt:lpstr>BDI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Lira</dc:creator>
  <cp:lastModifiedBy>Manoel</cp:lastModifiedBy>
  <cp:lastPrinted>2021-06-16T14:44:35Z</cp:lastPrinted>
  <dcterms:created xsi:type="dcterms:W3CDTF">2021-05-21T13:46:14Z</dcterms:created>
  <dcterms:modified xsi:type="dcterms:W3CDTF">2021-08-09T23:59:42Z</dcterms:modified>
</cp:coreProperties>
</file>